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1244" windowHeight="5772"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F285" i="9"/>
  <c r="E285" i="9"/>
  <c r="B285" i="9" s="1"/>
  <c r="H284" i="9"/>
  <c r="G284" i="9"/>
  <c r="E284" i="9" s="1"/>
  <c r="B284" i="9" s="1"/>
  <c r="F284" i="9"/>
  <c r="H283" i="9"/>
  <c r="E283" i="9" s="1"/>
  <c r="B283" i="9" s="1"/>
  <c r="G283" i="9"/>
  <c r="F283" i="9"/>
  <c r="F282" i="9"/>
  <c r="H281" i="9"/>
  <c r="G281" i="9"/>
  <c r="F281" i="9"/>
  <c r="E281" i="9"/>
  <c r="B281" i="9" s="1"/>
  <c r="H280" i="9"/>
  <c r="G280" i="9"/>
  <c r="F280" i="9"/>
  <c r="F275" i="9" s="1"/>
  <c r="E280" i="9"/>
  <c r="B280" i="9" s="1"/>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B269" i="9" s="1"/>
  <c r="E269" i="9"/>
  <c r="M268" i="9"/>
  <c r="F268" i="9" s="1"/>
  <c r="L268" i="9"/>
  <c r="E268" i="9"/>
  <c r="M267" i="9"/>
  <c r="L267" i="9"/>
  <c r="F267" i="9"/>
  <c r="E267" i="9"/>
  <c r="B267" i="9" s="1"/>
  <c r="M266" i="9"/>
  <c r="L266" i="9"/>
  <c r="F266" i="9" s="1"/>
  <c r="B266" i="9" s="1"/>
  <c r="E266" i="9"/>
  <c r="M265" i="9"/>
  <c r="L265" i="9"/>
  <c r="E265" i="9"/>
  <c r="M264" i="9"/>
  <c r="L264" i="9"/>
  <c r="F264" i="9"/>
  <c r="B264" i="9" s="1"/>
  <c r="E264" i="9"/>
  <c r="M263" i="9"/>
  <c r="L263" i="9"/>
  <c r="F263" i="9" s="1"/>
  <c r="E263" i="9"/>
  <c r="M262" i="9"/>
  <c r="L262" i="9"/>
  <c r="F262" i="9" s="1"/>
  <c r="B262" i="9" s="1"/>
  <c r="E262" i="9"/>
  <c r="M261" i="9"/>
  <c r="L261" i="9"/>
  <c r="E261" i="9"/>
  <c r="M260" i="9"/>
  <c r="F260" i="9" s="1"/>
  <c r="B260" i="9" s="1"/>
  <c r="L260" i="9"/>
  <c r="E260" i="9"/>
  <c r="M259" i="9"/>
  <c r="L259" i="9"/>
  <c r="F259" i="9" s="1"/>
  <c r="E259" i="9"/>
  <c r="M258" i="9"/>
  <c r="L258" i="9"/>
  <c r="F258" i="9" s="1"/>
  <c r="B258" i="9" s="1"/>
  <c r="E258" i="9"/>
  <c r="M257" i="9"/>
  <c r="L257" i="9"/>
  <c r="E257" i="9"/>
  <c r="M256" i="9"/>
  <c r="L256" i="9"/>
  <c r="F256" i="9"/>
  <c r="B256" i="9" s="1"/>
  <c r="E256" i="9"/>
  <c r="M255" i="9"/>
  <c r="L255" i="9"/>
  <c r="F255" i="9" s="1"/>
  <c r="E255" i="9"/>
  <c r="M254" i="9"/>
  <c r="L254" i="9"/>
  <c r="F254" i="9" s="1"/>
  <c r="B254" i="9" s="1"/>
  <c r="E254" i="9"/>
  <c r="M253" i="9"/>
  <c r="L253" i="9"/>
  <c r="E253" i="9"/>
  <c r="M252" i="9"/>
  <c r="F252" i="9" s="1"/>
  <c r="B252" i="9" s="1"/>
  <c r="L252" i="9"/>
  <c r="E252" i="9"/>
  <c r="M251" i="9"/>
  <c r="L251" i="9"/>
  <c r="F251" i="9" s="1"/>
  <c r="E251" i="9"/>
  <c r="M250" i="9"/>
  <c r="L250" i="9"/>
  <c r="F250" i="9" s="1"/>
  <c r="B250" i="9" s="1"/>
  <c r="E250" i="9"/>
  <c r="M249" i="9"/>
  <c r="L249" i="9"/>
  <c r="E249" i="9"/>
  <c r="M248" i="9"/>
  <c r="L248" i="9"/>
  <c r="F248" i="9"/>
  <c r="B248" i="9" s="1"/>
  <c r="E248" i="9"/>
  <c r="M247" i="9"/>
  <c r="L247" i="9"/>
  <c r="F247" i="9" s="1"/>
  <c r="E247" i="9"/>
  <c r="M246" i="9"/>
  <c r="L246" i="9"/>
  <c r="F246" i="9" s="1"/>
  <c r="B246" i="9" s="1"/>
  <c r="E246" i="9"/>
  <c r="M245" i="9"/>
  <c r="L245" i="9"/>
  <c r="E245" i="9"/>
  <c r="M244" i="9"/>
  <c r="F244" i="9" s="1"/>
  <c r="B244" i="9" s="1"/>
  <c r="L244" i="9"/>
  <c r="E244" i="9"/>
  <c r="M243" i="9"/>
  <c r="L243" i="9"/>
  <c r="F243" i="9" s="1"/>
  <c r="E243" i="9"/>
  <c r="M242" i="9"/>
  <c r="L242" i="9"/>
  <c r="F242" i="9" s="1"/>
  <c r="B242" i="9" s="1"/>
  <c r="E242" i="9"/>
  <c r="M241" i="9"/>
  <c r="L241" i="9"/>
  <c r="E241" i="9"/>
  <c r="M240" i="9"/>
  <c r="L240" i="9"/>
  <c r="F240" i="9"/>
  <c r="B240" i="9" s="1"/>
  <c r="E240" i="9"/>
  <c r="M239" i="9"/>
  <c r="L239" i="9"/>
  <c r="F239" i="9" s="1"/>
  <c r="E239" i="9"/>
  <c r="M238" i="9"/>
  <c r="L238" i="9"/>
  <c r="F238" i="9" s="1"/>
  <c r="B238" i="9" s="1"/>
  <c r="E238" i="9"/>
  <c r="M237" i="9"/>
  <c r="L237" i="9"/>
  <c r="E237" i="9"/>
  <c r="M236" i="9"/>
  <c r="F236" i="9" s="1"/>
  <c r="B236" i="9" s="1"/>
  <c r="L236" i="9"/>
  <c r="E236" i="9"/>
  <c r="M235" i="9"/>
  <c r="L235" i="9"/>
  <c r="F235" i="9" s="1"/>
  <c r="E235" i="9"/>
  <c r="M234" i="9"/>
  <c r="L234" i="9"/>
  <c r="F234" i="9" s="1"/>
  <c r="B234" i="9" s="1"/>
  <c r="E234" i="9"/>
  <c r="M233" i="9"/>
  <c r="L233" i="9"/>
  <c r="E233" i="9"/>
  <c r="M232" i="9"/>
  <c r="L232" i="9"/>
  <c r="F232" i="9"/>
  <c r="B232" i="9" s="1"/>
  <c r="E232" i="9"/>
  <c r="M231" i="9"/>
  <c r="L231" i="9"/>
  <c r="F231" i="9" s="1"/>
  <c r="E231" i="9"/>
  <c r="M230" i="9"/>
  <c r="L230" i="9"/>
  <c r="F230" i="9" s="1"/>
  <c r="B230" i="9" s="1"/>
  <c r="E230" i="9"/>
  <c r="M229" i="9"/>
  <c r="L229" i="9"/>
  <c r="E229" i="9"/>
  <c r="M228" i="9"/>
  <c r="F228" i="9" s="1"/>
  <c r="B228" i="9" s="1"/>
  <c r="L228" i="9"/>
  <c r="E228" i="9"/>
  <c r="M227" i="9"/>
  <c r="L227" i="9"/>
  <c r="F227" i="9" s="1"/>
  <c r="E227" i="9"/>
  <c r="M226" i="9"/>
  <c r="L226" i="9"/>
  <c r="F226" i="9" s="1"/>
  <c r="B226" i="9" s="1"/>
  <c r="E226" i="9"/>
  <c r="M225" i="9"/>
  <c r="L225" i="9"/>
  <c r="E225" i="9"/>
  <c r="M224" i="9"/>
  <c r="L224" i="9"/>
  <c r="F224" i="9"/>
  <c r="B224" i="9" s="1"/>
  <c r="E224" i="9"/>
  <c r="M223" i="9"/>
  <c r="L223" i="9"/>
  <c r="F223" i="9" s="1"/>
  <c r="E223" i="9"/>
  <c r="M222" i="9"/>
  <c r="L222" i="9"/>
  <c r="E222" i="9"/>
  <c r="M221" i="9"/>
  <c r="L221" i="9"/>
  <c r="E221" i="9"/>
  <c r="M220" i="9"/>
  <c r="F220" i="9" s="1"/>
  <c r="B220" i="9" s="1"/>
  <c r="L220" i="9"/>
  <c r="E220" i="9"/>
  <c r="M219" i="9"/>
  <c r="L219" i="9"/>
  <c r="E219" i="9"/>
  <c r="M218" i="9"/>
  <c r="L218" i="9"/>
  <c r="F218" i="9" s="1"/>
  <c r="B218" i="9" s="1"/>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F137" i="9"/>
  <c r="H136" i="9"/>
  <c r="E136" i="9" s="1"/>
  <c r="G136" i="9"/>
  <c r="F136" i="9"/>
  <c r="B136" i="9"/>
  <c r="H135" i="9"/>
  <c r="G135" i="9"/>
  <c r="F135" i="9"/>
  <c r="E135" i="9"/>
  <c r="B135" i="9" s="1"/>
  <c r="H134" i="9"/>
  <c r="G134" i="9"/>
  <c r="E134" i="9" s="1"/>
  <c r="B134" i="9" s="1"/>
  <c r="F134" i="9"/>
  <c r="H133" i="9"/>
  <c r="G133" i="9"/>
  <c r="F133" i="9"/>
  <c r="H132" i="9"/>
  <c r="E132" i="9" s="1"/>
  <c r="G132" i="9"/>
  <c r="F132" i="9"/>
  <c r="B132" i="9"/>
  <c r="H131" i="9"/>
  <c r="G131" i="9"/>
  <c r="F131" i="9"/>
  <c r="E131" i="9"/>
  <c r="B131" i="9" s="1"/>
  <c r="H130" i="9"/>
  <c r="G130" i="9"/>
  <c r="E130" i="9" s="1"/>
  <c r="B130" i="9" s="1"/>
  <c r="F130" i="9"/>
  <c r="H129" i="9"/>
  <c r="G129" i="9"/>
  <c r="F129" i="9"/>
  <c r="H128" i="9"/>
  <c r="E128" i="9" s="1"/>
  <c r="G128" i="9"/>
  <c r="F128" i="9"/>
  <c r="B128" i="9"/>
  <c r="H127" i="9"/>
  <c r="G127" i="9"/>
  <c r="F127" i="9"/>
  <c r="E127" i="9"/>
  <c r="B127" i="9" s="1"/>
  <c r="H126" i="9"/>
  <c r="G126" i="9"/>
  <c r="E126" i="9" s="1"/>
  <c r="B126" i="9" s="1"/>
  <c r="F126" i="9"/>
  <c r="H125" i="9"/>
  <c r="G125" i="9"/>
  <c r="F125" i="9"/>
  <c r="H124" i="9"/>
  <c r="E124" i="9" s="1"/>
  <c r="G124" i="9"/>
  <c r="F124" i="9"/>
  <c r="B124" i="9"/>
  <c r="H123" i="9"/>
  <c r="G123" i="9"/>
  <c r="F123" i="9"/>
  <c r="E123" i="9"/>
  <c r="B123" i="9" s="1"/>
  <c r="H122" i="9"/>
  <c r="G122" i="9"/>
  <c r="E122" i="9" s="1"/>
  <c r="B122" i="9" s="1"/>
  <c r="F122" i="9"/>
  <c r="H121" i="9"/>
  <c r="G121" i="9"/>
  <c r="F121" i="9"/>
  <c r="H120" i="9"/>
  <c r="E120" i="9" s="1"/>
  <c r="G120" i="9"/>
  <c r="F120" i="9"/>
  <c r="B120" i="9"/>
  <c r="H119" i="9"/>
  <c r="G119" i="9"/>
  <c r="F119" i="9"/>
  <c r="E119" i="9"/>
  <c r="B119" i="9" s="1"/>
  <c r="H118" i="9"/>
  <c r="G118" i="9"/>
  <c r="E118" i="9" s="1"/>
  <c r="B118" i="9" s="1"/>
  <c r="F118" i="9"/>
  <c r="H117" i="9"/>
  <c r="G117" i="9"/>
  <c r="F117" i="9"/>
  <c r="H116" i="9"/>
  <c r="E116" i="9" s="1"/>
  <c r="G116" i="9"/>
  <c r="F116" i="9"/>
  <c r="B116" i="9"/>
  <c r="H115" i="9"/>
  <c r="G115" i="9"/>
  <c r="F115" i="9"/>
  <c r="E115" i="9"/>
  <c r="B115" i="9" s="1"/>
  <c r="H114" i="9"/>
  <c r="G114" i="9"/>
  <c r="E114" i="9" s="1"/>
  <c r="B114" i="9" s="1"/>
  <c r="F114" i="9"/>
  <c r="H113" i="9"/>
  <c r="G113" i="9"/>
  <c r="F113" i="9"/>
  <c r="H112" i="9"/>
  <c r="E112" i="9" s="1"/>
  <c r="G112" i="9"/>
  <c r="F112" i="9"/>
  <c r="B112" i="9"/>
  <c r="H111" i="9"/>
  <c r="G111" i="9"/>
  <c r="F111" i="9"/>
  <c r="E111" i="9"/>
  <c r="B111" i="9" s="1"/>
  <c r="H110" i="9"/>
  <c r="G110" i="9"/>
  <c r="E110" i="9" s="1"/>
  <c r="B110" i="9" s="1"/>
  <c r="F110" i="9"/>
  <c r="H109" i="9"/>
  <c r="G109" i="9"/>
  <c r="F109" i="9"/>
  <c r="H108" i="9"/>
  <c r="E108" i="9" s="1"/>
  <c r="G108" i="9"/>
  <c r="F108" i="9"/>
  <c r="B108" i="9"/>
  <c r="H107" i="9"/>
  <c r="G107" i="9"/>
  <c r="F107" i="9"/>
  <c r="E107" i="9"/>
  <c r="B107" i="9" s="1"/>
  <c r="H106" i="9"/>
  <c r="G106" i="9"/>
  <c r="E106" i="9" s="1"/>
  <c r="B106" i="9" s="1"/>
  <c r="F106" i="9"/>
  <c r="H105" i="9"/>
  <c r="G105" i="9"/>
  <c r="F105" i="9"/>
  <c r="H104" i="9"/>
  <c r="E104" i="9" s="1"/>
  <c r="G104" i="9"/>
  <c r="F104" i="9"/>
  <c r="B104" i="9"/>
  <c r="H103" i="9"/>
  <c r="G103" i="9"/>
  <c r="F103" i="9"/>
  <c r="E103" i="9"/>
  <c r="B103" i="9" s="1"/>
  <c r="H102" i="9"/>
  <c r="G102" i="9"/>
  <c r="E102" i="9" s="1"/>
  <c r="B102" i="9" s="1"/>
  <c r="F102" i="9"/>
  <c r="H101" i="9"/>
  <c r="G101" i="9"/>
  <c r="F101" i="9"/>
  <c r="H100" i="9"/>
  <c r="E100" i="9" s="1"/>
  <c r="G100" i="9"/>
  <c r="F100" i="9"/>
  <c r="B100" i="9"/>
  <c r="H99" i="9"/>
  <c r="G99" i="9"/>
  <c r="F99" i="9"/>
  <c r="E99" i="9"/>
  <c r="B99" i="9" s="1"/>
  <c r="H98" i="9"/>
  <c r="G98" i="9"/>
  <c r="E98" i="9" s="1"/>
  <c r="B98" i="9" s="1"/>
  <c r="F98" i="9"/>
  <c r="H97" i="9"/>
  <c r="G97" i="9"/>
  <c r="F97" i="9"/>
  <c r="H96" i="9"/>
  <c r="E96" i="9" s="1"/>
  <c r="G96" i="9"/>
  <c r="F96" i="9"/>
  <c r="B96" i="9"/>
  <c r="H95" i="9"/>
  <c r="G95" i="9"/>
  <c r="F95" i="9"/>
  <c r="E95" i="9"/>
  <c r="B95" i="9" s="1"/>
  <c r="H94" i="9"/>
  <c r="G94" i="9"/>
  <c r="E94" i="9" s="1"/>
  <c r="B94" i="9" s="1"/>
  <c r="F94" i="9"/>
  <c r="H93" i="9"/>
  <c r="G93" i="9"/>
  <c r="F93" i="9"/>
  <c r="H92" i="9"/>
  <c r="E92" i="9" s="1"/>
  <c r="G92" i="9"/>
  <c r="F92" i="9"/>
  <c r="B92" i="9"/>
  <c r="H91" i="9"/>
  <c r="G91" i="9"/>
  <c r="F91" i="9"/>
  <c r="E91" i="9"/>
  <c r="B91" i="9" s="1"/>
  <c r="H90" i="9"/>
  <c r="G90" i="9"/>
  <c r="E90" i="9" s="1"/>
  <c r="B90" i="9" s="1"/>
  <c r="F90" i="9"/>
  <c r="H89" i="9"/>
  <c r="G89" i="9"/>
  <c r="F89" i="9"/>
  <c r="H88" i="9"/>
  <c r="E88" i="9" s="1"/>
  <c r="G88" i="9"/>
  <c r="F88" i="9"/>
  <c r="B88" i="9"/>
  <c r="H87" i="9"/>
  <c r="G87" i="9"/>
  <c r="F87" i="9"/>
  <c r="E87" i="9"/>
  <c r="B87" i="9" s="1"/>
  <c r="H86" i="9"/>
  <c r="G86" i="9"/>
  <c r="E86" i="9" s="1"/>
  <c r="B86" i="9" s="1"/>
  <c r="F86" i="9"/>
  <c r="H85" i="9"/>
  <c r="G85" i="9"/>
  <c r="F85" i="9"/>
  <c r="H84" i="9"/>
  <c r="E84" i="9" s="1"/>
  <c r="G84" i="9"/>
  <c r="F84" i="9"/>
  <c r="B84" i="9"/>
  <c r="H83" i="9"/>
  <c r="G83" i="9"/>
  <c r="F83" i="9"/>
  <c r="E83" i="9"/>
  <c r="B83" i="9" s="1"/>
  <c r="H82" i="9"/>
  <c r="G82" i="9"/>
  <c r="E82" i="9" s="1"/>
  <c r="B82" i="9" s="1"/>
  <c r="F82" i="9"/>
  <c r="H81" i="9"/>
  <c r="G81" i="9"/>
  <c r="F81" i="9"/>
  <c r="H80" i="9"/>
  <c r="E80" i="9" s="1"/>
  <c r="G80" i="9"/>
  <c r="F80" i="9"/>
  <c r="B80" i="9"/>
  <c r="H79" i="9"/>
  <c r="G79" i="9"/>
  <c r="F79" i="9"/>
  <c r="E79" i="9"/>
  <c r="B79" i="9" s="1"/>
  <c r="H78" i="9"/>
  <c r="G78" i="9"/>
  <c r="E78" i="9" s="1"/>
  <c r="B78" i="9" s="1"/>
  <c r="F78" i="9"/>
  <c r="H77" i="9"/>
  <c r="G77" i="9"/>
  <c r="F77" i="9"/>
  <c r="H76" i="9"/>
  <c r="G76" i="9"/>
  <c r="E76" i="9" s="1"/>
  <c r="B76" i="9" s="1"/>
  <c r="F76" i="9"/>
  <c r="H75" i="9"/>
  <c r="G75" i="9"/>
  <c r="F75" i="9"/>
  <c r="E75" i="9"/>
  <c r="B75" i="9" s="1"/>
  <c r="H74" i="9"/>
  <c r="G74" i="9"/>
  <c r="F74" i="9"/>
  <c r="E74" i="9"/>
  <c r="H73" i="9"/>
  <c r="G73" i="9"/>
  <c r="F73" i="9"/>
  <c r="H72" i="9"/>
  <c r="E72" i="9" s="1"/>
  <c r="B72" i="9" s="1"/>
  <c r="G72" i="9"/>
  <c r="F72" i="9"/>
  <c r="H71" i="9"/>
  <c r="G71" i="9"/>
  <c r="F71" i="9"/>
  <c r="E71" i="9"/>
  <c r="B71" i="9" s="1"/>
  <c r="H70" i="9"/>
  <c r="G70" i="9"/>
  <c r="E70" i="9" s="1"/>
  <c r="B70" i="9" s="1"/>
  <c r="F70" i="9"/>
  <c r="H69" i="9"/>
  <c r="G69" i="9"/>
  <c r="F69" i="9"/>
  <c r="H68" i="9"/>
  <c r="G68" i="9"/>
  <c r="E68" i="9" s="1"/>
  <c r="B68" i="9" s="1"/>
  <c r="F68" i="9"/>
  <c r="H67" i="9"/>
  <c r="G67" i="9"/>
  <c r="F67" i="9"/>
  <c r="E67" i="9"/>
  <c r="B67" i="9" s="1"/>
  <c r="H66" i="9"/>
  <c r="G66" i="9"/>
  <c r="F66" i="9"/>
  <c r="E66" i="9"/>
  <c r="H65" i="9"/>
  <c r="G65" i="9"/>
  <c r="F65" i="9"/>
  <c r="H64" i="9"/>
  <c r="E64" i="9" s="1"/>
  <c r="B64" i="9" s="1"/>
  <c r="G64" i="9"/>
  <c r="F64" i="9"/>
  <c r="H63" i="9"/>
  <c r="G63" i="9"/>
  <c r="F63" i="9"/>
  <c r="E63" i="9"/>
  <c r="B63" i="9" s="1"/>
  <c r="H62" i="9"/>
  <c r="G62" i="9"/>
  <c r="E62" i="9" s="1"/>
  <c r="B62" i="9" s="1"/>
  <c r="F62" i="9"/>
  <c r="H61" i="9"/>
  <c r="G61" i="9"/>
  <c r="F61" i="9"/>
  <c r="H60" i="9"/>
  <c r="G60" i="9"/>
  <c r="E60" i="9" s="1"/>
  <c r="B60" i="9" s="1"/>
  <c r="F60" i="9"/>
  <c r="H59" i="9"/>
  <c r="G59" i="9"/>
  <c r="F59" i="9"/>
  <c r="E59" i="9"/>
  <c r="B59" i="9" s="1"/>
  <c r="H58" i="9"/>
  <c r="G58" i="9"/>
  <c r="F58" i="9"/>
  <c r="E58" i="9"/>
  <c r="H57" i="9"/>
  <c r="G57" i="9"/>
  <c r="F57" i="9"/>
  <c r="H56" i="9"/>
  <c r="E56" i="9" s="1"/>
  <c r="B56" i="9" s="1"/>
  <c r="G56" i="9"/>
  <c r="F56" i="9"/>
  <c r="H55" i="9"/>
  <c r="G55" i="9"/>
  <c r="F55" i="9"/>
  <c r="E55" i="9"/>
  <c r="B55" i="9" s="1"/>
  <c r="H54" i="9"/>
  <c r="G54" i="9"/>
  <c r="E54" i="9" s="1"/>
  <c r="B54" i="9" s="1"/>
  <c r="F54" i="9"/>
  <c r="H53" i="9"/>
  <c r="G53" i="9"/>
  <c r="F53" i="9"/>
  <c r="H52" i="9"/>
  <c r="G52" i="9"/>
  <c r="E52" i="9" s="1"/>
  <c r="B52" i="9" s="1"/>
  <c r="F52" i="9"/>
  <c r="H51" i="9"/>
  <c r="G51" i="9"/>
  <c r="F51" i="9"/>
  <c r="E51" i="9"/>
  <c r="B51" i="9" s="1"/>
  <c r="H50" i="9"/>
  <c r="G50" i="9"/>
  <c r="F50" i="9"/>
  <c r="E50" i="9"/>
  <c r="B50" i="9" s="1"/>
  <c r="H49" i="9"/>
  <c r="G49" i="9"/>
  <c r="E49" i="9" s="1"/>
  <c r="B49" i="9" s="1"/>
  <c r="F49" i="9"/>
  <c r="H48" i="9"/>
  <c r="G48" i="9"/>
  <c r="F48" i="9"/>
  <c r="H47" i="9"/>
  <c r="G47" i="9"/>
  <c r="F47" i="9"/>
  <c r="E47" i="9"/>
  <c r="B47" i="9" s="1"/>
  <c r="H46" i="9"/>
  <c r="E46" i="9" s="1"/>
  <c r="G46" i="9"/>
  <c r="F46" i="9"/>
  <c r="H45" i="9"/>
  <c r="G45" i="9"/>
  <c r="E45" i="9" s="1"/>
  <c r="B45" i="9" s="1"/>
  <c r="F45" i="9"/>
  <c r="H44" i="9"/>
  <c r="G44" i="9"/>
  <c r="E44" i="9" s="1"/>
  <c r="F44" i="9"/>
  <c r="B44" i="9"/>
  <c r="H43" i="9"/>
  <c r="E43" i="9" s="1"/>
  <c r="B43" i="9" s="1"/>
  <c r="G43" i="9"/>
  <c r="F43" i="9"/>
  <c r="H42" i="9"/>
  <c r="G42" i="9"/>
  <c r="F42" i="9"/>
  <c r="E42" i="9"/>
  <c r="B42" i="9" s="1"/>
  <c r="H41" i="9"/>
  <c r="G41" i="9"/>
  <c r="F41" i="9"/>
  <c r="H40" i="9"/>
  <c r="G40" i="9"/>
  <c r="F40" i="9"/>
  <c r="H39" i="9"/>
  <c r="E39" i="9" s="1"/>
  <c r="B39" i="9" s="1"/>
  <c r="G39" i="9"/>
  <c r="F39" i="9"/>
  <c r="H38" i="9"/>
  <c r="G38" i="9"/>
  <c r="F38" i="9"/>
  <c r="E38" i="9"/>
  <c r="H37" i="9"/>
  <c r="G37" i="9"/>
  <c r="E37" i="9" s="1"/>
  <c r="B37" i="9" s="1"/>
  <c r="F37" i="9"/>
  <c r="H36" i="9"/>
  <c r="G36" i="9"/>
  <c r="E36" i="9" s="1"/>
  <c r="B36" i="9" s="1"/>
  <c r="F36" i="9"/>
  <c r="H35" i="9"/>
  <c r="G35" i="9"/>
  <c r="F35" i="9"/>
  <c r="E35" i="9"/>
  <c r="B35" i="9" s="1"/>
  <c r="H34" i="9"/>
  <c r="G34" i="9"/>
  <c r="F34" i="9"/>
  <c r="E34" i="9"/>
  <c r="B34" i="9" s="1"/>
  <c r="H33" i="9"/>
  <c r="G33" i="9"/>
  <c r="F33" i="9"/>
  <c r="H32" i="9"/>
  <c r="G32" i="9"/>
  <c r="F32" i="9"/>
  <c r="H31" i="9"/>
  <c r="G31" i="9"/>
  <c r="F31" i="9"/>
  <c r="H30" i="9"/>
  <c r="E30" i="9" s="1"/>
  <c r="G30" i="9"/>
  <c r="F30" i="9"/>
  <c r="H29" i="9"/>
  <c r="G29" i="9"/>
  <c r="F29" i="9"/>
  <c r="H28" i="9"/>
  <c r="G28" i="9"/>
  <c r="E28" i="9" s="1"/>
  <c r="F28" i="9"/>
  <c r="B28" i="9"/>
  <c r="H27" i="9"/>
  <c r="E27" i="9" s="1"/>
  <c r="B27" i="9" s="1"/>
  <c r="G27" i="9"/>
  <c r="F27" i="9"/>
  <c r="H26" i="9"/>
  <c r="E26" i="9" s="1"/>
  <c r="B26" i="9" s="1"/>
  <c r="G26" i="9"/>
  <c r="F26" i="9"/>
  <c r="H25" i="9"/>
  <c r="G25" i="9"/>
  <c r="E25" i="9" s="1"/>
  <c r="B25" i="9" s="1"/>
  <c r="F25" i="9"/>
  <c r="H24" i="9"/>
  <c r="G24" i="9"/>
  <c r="F24" i="9"/>
  <c r="H23" i="9"/>
  <c r="G23" i="9"/>
  <c r="F23" i="9"/>
  <c r="E23" i="9"/>
  <c r="B23" i="9" s="1"/>
  <c r="H22" i="9"/>
  <c r="E22" i="9" s="1"/>
  <c r="G22" i="9"/>
  <c r="F22" i="9"/>
  <c r="H21" i="9"/>
  <c r="G21" i="9"/>
  <c r="E21" i="9" s="1"/>
  <c r="B21" i="9" s="1"/>
  <c r="F21" i="9"/>
  <c r="F20" i="9"/>
  <c r="F4" i="9"/>
  <c r="O3" i="9"/>
  <c r="G273" i="9" s="1"/>
  <c r="I3" i="9"/>
  <c r="H3" i="9"/>
  <c r="G3" i="9"/>
  <c r="D101" i="8"/>
  <c r="C1576" i="1" s="1"/>
  <c r="H1576" i="1" s="1"/>
  <c r="D95" i="8"/>
  <c r="D90" i="8"/>
  <c r="D85" i="8"/>
  <c r="C1560" i="1" s="1"/>
  <c r="D80" i="8"/>
  <c r="D75" i="8"/>
  <c r="D70" i="8"/>
  <c r="D65" i="8"/>
  <c r="C1540" i="1" s="1"/>
  <c r="D60" i="8"/>
  <c r="D55" i="8"/>
  <c r="D50" i="8"/>
  <c r="D49" i="8"/>
  <c r="C1524" i="1" s="1"/>
  <c r="D44" i="8"/>
  <c r="D43" i="8" s="1"/>
  <c r="D36" i="8"/>
  <c r="D26" i="8"/>
  <c r="D24" i="8" s="1"/>
  <c r="C1499" i="1" s="1"/>
  <c r="G1499" i="1" s="1"/>
  <c r="D18" i="8"/>
  <c r="D8" i="8"/>
  <c r="D6" i="8"/>
  <c r="C1481" i="1" s="1"/>
  <c r="E44" i="7"/>
  <c r="D44" i="7"/>
  <c r="E39" i="7"/>
  <c r="D39" i="7"/>
  <c r="D38" i="7" s="1"/>
  <c r="H31" i="3" s="1"/>
  <c r="E38" i="7"/>
  <c r="E30" i="7"/>
  <c r="D30" i="7"/>
  <c r="E23" i="7"/>
  <c r="E22" i="7" s="1"/>
  <c r="I30" i="3" s="1"/>
  <c r="D23" i="7"/>
  <c r="D22" i="7"/>
  <c r="H30" i="3"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H27" i="3"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D246" i="5"/>
  <c r="F246" i="5" s="1"/>
  <c r="E245" i="5"/>
  <c r="F244" i="5"/>
  <c r="F243" i="5"/>
  <c r="F242" i="5"/>
  <c r="E242" i="5"/>
  <c r="D242" i="5"/>
  <c r="F241" i="5"/>
  <c r="F240" i="5"/>
  <c r="F239" i="5"/>
  <c r="E239" i="5"/>
  <c r="E238" i="5" s="1"/>
  <c r="D239" i="5"/>
  <c r="F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D78" i="5" s="1"/>
  <c r="F78" i="5" s="1"/>
  <c r="E78" i="5"/>
  <c r="F77" i="5"/>
  <c r="F76" i="5"/>
  <c r="F75" i="5"/>
  <c r="F74" i="5"/>
  <c r="F73" i="5"/>
  <c r="F72" i="5"/>
  <c r="F71" i="5"/>
  <c r="E70" i="5"/>
  <c r="E69" i="5" s="1"/>
  <c r="D70" i="5"/>
  <c r="F70" i="5" s="1"/>
  <c r="F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F417" i="4"/>
  <c r="E417" i="4"/>
  <c r="E644" i="4" s="1"/>
  <c r="D638" i="1"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F164" i="4" s="1"/>
  <c r="D164" i="4"/>
  <c r="F162" i="4"/>
  <c r="F161" i="4"/>
  <c r="F160" i="4"/>
  <c r="E159" i="4"/>
  <c r="D155" i="1" s="1"/>
  <c r="D159" i="4"/>
  <c r="F158" i="4"/>
  <c r="F157" i="4"/>
  <c r="F156" i="4"/>
  <c r="F155" i="4"/>
  <c r="F154" i="4"/>
  <c r="E153" i="4"/>
  <c r="D149" i="1" s="1"/>
  <c r="D153" i="4"/>
  <c r="D152" i="4" s="1"/>
  <c r="F150" i="4"/>
  <c r="F149" i="4"/>
  <c r="F148" i="4"/>
  <c r="F147" i="4"/>
  <c r="F146" i="4"/>
  <c r="F145" i="4"/>
  <c r="F144" i="4"/>
  <c r="F143" i="4"/>
  <c r="F142" i="4"/>
  <c r="F141" i="4"/>
  <c r="F140" i="4"/>
  <c r="E140" i="4"/>
  <c r="E139" i="4" s="1"/>
  <c r="D135" i="1" s="1"/>
  <c r="D140" i="4"/>
  <c r="D139" i="4"/>
  <c r="F138" i="4"/>
  <c r="F137" i="4"/>
  <c r="F136" i="4"/>
  <c r="F135" i="4"/>
  <c r="E134" i="4"/>
  <c r="E133" i="4" s="1"/>
  <c r="D134" i="4"/>
  <c r="D133" i="4"/>
  <c r="F133" i="4" s="1"/>
  <c r="F132" i="4"/>
  <c r="F131" i="4"/>
  <c r="F130" i="4"/>
  <c r="F129" i="4"/>
  <c r="F128" i="4"/>
  <c r="E128" i="4"/>
  <c r="D128" i="4"/>
  <c r="F127" i="4"/>
  <c r="F126" i="4"/>
  <c r="E125" i="4"/>
  <c r="D125" i="4"/>
  <c r="D124" i="4" s="1"/>
  <c r="E124" i="4"/>
  <c r="D120" i="1"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1" i="4"/>
  <c r="F80" i="4"/>
  <c r="F79" i="4"/>
  <c r="F78" i="4"/>
  <c r="E77" i="4"/>
  <c r="D77" i="4"/>
  <c r="F77" i="4" s="1"/>
  <c r="F76" i="4"/>
  <c r="F75" i="4"/>
  <c r="E74" i="4"/>
  <c r="E50" i="4" s="1"/>
  <c r="D46" i="1" s="1"/>
  <c r="D74" i="4"/>
  <c r="F73" i="4"/>
  <c r="F72" i="4"/>
  <c r="F71" i="4"/>
  <c r="E71" i="4"/>
  <c r="D71" i="4"/>
  <c r="F70" i="4"/>
  <c r="F69" i="4"/>
  <c r="E68" i="4"/>
  <c r="F68" i="4" s="1"/>
  <c r="D68" i="4"/>
  <c r="F67" i="4"/>
  <c r="F66" i="4"/>
  <c r="E65" i="4"/>
  <c r="D65" i="4"/>
  <c r="F65" i="4" s="1"/>
  <c r="F64" i="4"/>
  <c r="F63" i="4"/>
  <c r="E62" i="4"/>
  <c r="D62" i="4"/>
  <c r="F61" i="4"/>
  <c r="F60" i="4"/>
  <c r="E59" i="4"/>
  <c r="D59" i="4"/>
  <c r="F59" i="4" s="1"/>
  <c r="F58" i="4"/>
  <c r="F57" i="4"/>
  <c r="F56" i="4"/>
  <c r="F55" i="4"/>
  <c r="E54" i="4"/>
  <c r="D54" i="4"/>
  <c r="F54" i="4" s="1"/>
  <c r="F53" i="4"/>
  <c r="F52" i="4"/>
  <c r="E51" i="4"/>
  <c r="D51" i="4"/>
  <c r="F51"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C1575" i="1"/>
  <c r="G1574" i="1"/>
  <c r="C1574" i="1"/>
  <c r="H1574" i="1" s="1"/>
  <c r="C1573" i="1"/>
  <c r="H1572" i="1"/>
  <c r="G1572" i="1"/>
  <c r="C1572" i="1"/>
  <c r="H1571" i="1"/>
  <c r="C1571" i="1"/>
  <c r="G1571" i="1" s="1"/>
  <c r="C1570" i="1"/>
  <c r="C1569" i="1"/>
  <c r="G1569" i="1" s="1"/>
  <c r="H1568" i="1"/>
  <c r="G1568" i="1"/>
  <c r="C1568" i="1"/>
  <c r="C1567" i="1"/>
  <c r="C1566" i="1"/>
  <c r="H1566" i="1" s="1"/>
  <c r="C1565" i="1"/>
  <c r="H1564" i="1"/>
  <c r="G1564" i="1"/>
  <c r="C1564" i="1"/>
  <c r="H1563" i="1"/>
  <c r="C1563" i="1"/>
  <c r="G1563" i="1" s="1"/>
  <c r="C1562" i="1"/>
  <c r="C1561" i="1"/>
  <c r="G1561" i="1" s="1"/>
  <c r="H1560" i="1"/>
  <c r="G1560" i="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G1547" i="1"/>
  <c r="C1547" i="1"/>
  <c r="H1547" i="1" s="1"/>
  <c r="G1546" i="1"/>
  <c r="C1546" i="1"/>
  <c r="H1546" i="1" s="1"/>
  <c r="H1545" i="1"/>
  <c r="C1545" i="1"/>
  <c r="G1545" i="1" s="1"/>
  <c r="H1544" i="1"/>
  <c r="G1544" i="1"/>
  <c r="C1544" i="1"/>
  <c r="H1543" i="1"/>
  <c r="G1543" i="1"/>
  <c r="C1543" i="1"/>
  <c r="G1542" i="1"/>
  <c r="C1542" i="1"/>
  <c r="H1542" i="1" s="1"/>
  <c r="H1541" i="1"/>
  <c r="C1541" i="1"/>
  <c r="G1541" i="1" s="1"/>
  <c r="H1540" i="1"/>
  <c r="G1540" i="1"/>
  <c r="C1539" i="1"/>
  <c r="G1538" i="1"/>
  <c r="C1538" i="1"/>
  <c r="H1538" i="1" s="1"/>
  <c r="C1537" i="1"/>
  <c r="H1536" i="1"/>
  <c r="G1536" i="1"/>
  <c r="C1536" i="1"/>
  <c r="H1535" i="1"/>
  <c r="G1535" i="1"/>
  <c r="C1535" i="1"/>
  <c r="C1534" i="1"/>
  <c r="H1533" i="1"/>
  <c r="C1533" i="1"/>
  <c r="G1533" i="1" s="1"/>
  <c r="H1532" i="1"/>
  <c r="G1532" i="1"/>
  <c r="C1532" i="1"/>
  <c r="C1531" i="1"/>
  <c r="G1530" i="1"/>
  <c r="C1530" i="1"/>
  <c r="H1530" i="1" s="1"/>
  <c r="C1529" i="1"/>
  <c r="H1528" i="1"/>
  <c r="G1528" i="1"/>
  <c r="C1528" i="1"/>
  <c r="H1527" i="1"/>
  <c r="C1527" i="1"/>
  <c r="G1527" i="1" s="1"/>
  <c r="C1526" i="1"/>
  <c r="C1525" i="1"/>
  <c r="G1525" i="1" s="1"/>
  <c r="H1524" i="1"/>
  <c r="G1524" i="1"/>
  <c r="H1523" i="1"/>
  <c r="G1523" i="1"/>
  <c r="C1523" i="1"/>
  <c r="G1522"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C1510" i="1"/>
  <c r="H1510" i="1" s="1"/>
  <c r="C1509" i="1"/>
  <c r="H1508" i="1"/>
  <c r="G1508" i="1"/>
  <c r="C1508" i="1"/>
  <c r="H1507" i="1"/>
  <c r="G1507" i="1"/>
  <c r="C1507" i="1"/>
  <c r="G1506" i="1"/>
  <c r="C1506" i="1"/>
  <c r="H1506" i="1" s="1"/>
  <c r="C1505" i="1"/>
  <c r="H1504" i="1"/>
  <c r="G1504" i="1"/>
  <c r="C1504" i="1"/>
  <c r="C1503" i="1"/>
  <c r="G1503" i="1" s="1"/>
  <c r="C1502" i="1"/>
  <c r="H1502" i="1" s="1"/>
  <c r="H1500" i="1"/>
  <c r="G1500" i="1"/>
  <c r="C1500" i="1"/>
  <c r="G1498" i="1"/>
  <c r="C1498" i="1"/>
  <c r="H1498" i="1" s="1"/>
  <c r="C1497" i="1"/>
  <c r="H1496" i="1"/>
  <c r="G1496" i="1"/>
  <c r="C1496" i="1"/>
  <c r="H1495" i="1"/>
  <c r="G1495" i="1"/>
  <c r="C1495" i="1"/>
  <c r="G1494" i="1"/>
  <c r="C1494" i="1"/>
  <c r="H1494" i="1" s="1"/>
  <c r="C1493" i="1"/>
  <c r="H1492" i="1"/>
  <c r="C1492" i="1"/>
  <c r="G1492" i="1" s="1"/>
  <c r="H1491" i="1"/>
  <c r="G1491" i="1"/>
  <c r="C1491" i="1"/>
  <c r="G1490" i="1"/>
  <c r="C1490" i="1"/>
  <c r="H1490" i="1" s="1"/>
  <c r="C1489" i="1"/>
  <c r="H1488" i="1"/>
  <c r="G1488" i="1"/>
  <c r="C1488" i="1"/>
  <c r="H1487" i="1"/>
  <c r="G1487" i="1"/>
  <c r="C1487" i="1"/>
  <c r="C1486" i="1"/>
  <c r="H1486" i="1" s="1"/>
  <c r="C1485" i="1"/>
  <c r="C1484" i="1"/>
  <c r="H1484" i="1" s="1"/>
  <c r="C1483" i="1"/>
  <c r="H1483" i="1" s="1"/>
  <c r="G1482" i="1"/>
  <c r="C1482" i="1"/>
  <c r="H1482" i="1" s="1"/>
  <c r="H1480" i="1"/>
  <c r="C1480" i="1"/>
  <c r="G1480" i="1" s="1"/>
  <c r="D1479" i="1"/>
  <c r="J1479" i="1" s="1"/>
  <c r="C1479" i="1"/>
  <c r="H1478" i="1"/>
  <c r="G1478" i="1"/>
  <c r="D1478" i="1"/>
  <c r="J1478" i="1" s="1"/>
  <c r="C1478" i="1"/>
  <c r="J1477" i="1"/>
  <c r="D1477" i="1"/>
  <c r="C1477" i="1"/>
  <c r="H1477" i="1" s="1"/>
  <c r="H1476" i="1"/>
  <c r="G1476" i="1"/>
  <c r="D1476" i="1"/>
  <c r="J1476" i="1" s="1"/>
  <c r="C1476" i="1"/>
  <c r="H1475" i="1"/>
  <c r="G1475" i="1"/>
  <c r="D1475" i="1"/>
  <c r="C1475" i="1"/>
  <c r="J1474" i="1"/>
  <c r="D1474" i="1"/>
  <c r="C1474" i="1"/>
  <c r="H1473" i="1"/>
  <c r="G1473" i="1"/>
  <c r="I1473" i="1" s="1"/>
  <c r="D1473" i="1"/>
  <c r="J1473" i="1" s="1"/>
  <c r="C1473" i="1"/>
  <c r="D1472" i="1"/>
  <c r="J1472" i="1" s="1"/>
  <c r="C1472" i="1"/>
  <c r="H1471" i="1"/>
  <c r="G1471" i="1"/>
  <c r="I1471" i="1" s="1"/>
  <c r="D1471" i="1"/>
  <c r="J1471" i="1" s="1"/>
  <c r="C1471" i="1"/>
  <c r="H1470" i="1"/>
  <c r="G1470" i="1"/>
  <c r="D1470" i="1"/>
  <c r="C1470" i="1"/>
  <c r="H1469" i="1"/>
  <c r="G1469" i="1"/>
  <c r="D1469" i="1"/>
  <c r="C1469" i="1"/>
  <c r="D1468" i="1"/>
  <c r="J1468" i="1" s="1"/>
  <c r="C1468" i="1"/>
  <c r="H1468" i="1" s="1"/>
  <c r="H1467" i="1"/>
  <c r="G1467" i="1"/>
  <c r="I1467" i="1" s="1"/>
  <c r="D1467" i="1"/>
  <c r="J1467" i="1" s="1"/>
  <c r="C1467" i="1"/>
  <c r="D1466" i="1"/>
  <c r="J1466" i="1" s="1"/>
  <c r="C1466" i="1"/>
  <c r="H1466" i="1" s="1"/>
  <c r="H1465" i="1"/>
  <c r="G1465" i="1"/>
  <c r="D1465" i="1"/>
  <c r="J1465" i="1" s="1"/>
  <c r="C1465" i="1"/>
  <c r="J1464" i="1"/>
  <c r="D1464" i="1"/>
  <c r="C1464" i="1"/>
  <c r="H1464" i="1" s="1"/>
  <c r="H1463" i="1"/>
  <c r="G1463" i="1"/>
  <c r="I1463" i="1" s="1"/>
  <c r="D1463" i="1"/>
  <c r="J1463" i="1" s="1"/>
  <c r="C1463" i="1"/>
  <c r="D1462" i="1"/>
  <c r="J1462" i="1" s="1"/>
  <c r="C1462" i="1"/>
  <c r="D1461" i="1"/>
  <c r="C1461" i="1"/>
  <c r="H1461" i="1" s="1"/>
  <c r="H1460" i="1"/>
  <c r="G1460" i="1"/>
  <c r="D1460" i="1"/>
  <c r="J1460" i="1" s="1"/>
  <c r="C1460" i="1"/>
  <c r="J1459" i="1"/>
  <c r="D1459" i="1"/>
  <c r="C1459" i="1"/>
  <c r="H1459" i="1" s="1"/>
  <c r="H1458" i="1"/>
  <c r="G1458" i="1"/>
  <c r="I1458" i="1" s="1"/>
  <c r="D1458" i="1"/>
  <c r="J1458" i="1" s="1"/>
  <c r="C1458" i="1"/>
  <c r="D1457" i="1"/>
  <c r="J1457" i="1" s="1"/>
  <c r="C1457" i="1"/>
  <c r="H1456" i="1"/>
  <c r="G1456" i="1"/>
  <c r="I1456" i="1" s="1"/>
  <c r="D1456" i="1"/>
  <c r="J1456" i="1" s="1"/>
  <c r="C1456" i="1"/>
  <c r="D1455" i="1"/>
  <c r="C1455" i="1"/>
  <c r="D1454" i="1"/>
  <c r="C1454" i="1"/>
  <c r="D1453" i="1"/>
  <c r="C1453" i="1"/>
  <c r="H1452" i="1"/>
  <c r="G1452" i="1"/>
  <c r="I1452" i="1" s="1"/>
  <c r="D1452" i="1"/>
  <c r="J1452" i="1" s="1"/>
  <c r="C1452" i="1"/>
  <c r="D1451" i="1"/>
  <c r="C1451" i="1"/>
  <c r="J1451" i="1" s="1"/>
  <c r="H1450" i="1"/>
  <c r="G1450" i="1"/>
  <c r="I1450" i="1" s="1"/>
  <c r="D1450" i="1"/>
  <c r="J1450" i="1" s="1"/>
  <c r="C1450" i="1"/>
  <c r="D1449" i="1"/>
  <c r="C1449" i="1"/>
  <c r="J1449" i="1" s="1"/>
  <c r="H1448" i="1"/>
  <c r="G1448" i="1"/>
  <c r="I1448" i="1" s="1"/>
  <c r="D1448" i="1"/>
  <c r="J1448" i="1" s="1"/>
  <c r="C1448" i="1"/>
  <c r="D1447" i="1"/>
  <c r="C1447" i="1"/>
  <c r="J1447" i="1" s="1"/>
  <c r="H1446" i="1"/>
  <c r="G1446" i="1"/>
  <c r="I1446" i="1" s="1"/>
  <c r="D1446" i="1"/>
  <c r="J1446" i="1" s="1"/>
  <c r="C1446" i="1"/>
  <c r="D1445" i="1"/>
  <c r="C1445" i="1"/>
  <c r="G1445" i="1" s="1"/>
  <c r="D1444" i="1"/>
  <c r="G1444" i="1" s="1"/>
  <c r="C1444" i="1"/>
  <c r="D1443" i="1"/>
  <c r="C1443" i="1"/>
  <c r="D1442" i="1"/>
  <c r="G1442" i="1" s="1"/>
  <c r="I1442" i="1" s="1"/>
  <c r="C1442" i="1"/>
  <c r="H1442" i="1" s="1"/>
  <c r="D1441" i="1"/>
  <c r="C1441" i="1"/>
  <c r="D1440" i="1"/>
  <c r="G1440" i="1" s="1"/>
  <c r="I1440" i="1" s="1"/>
  <c r="C1440" i="1"/>
  <c r="H1440" i="1" s="1"/>
  <c r="D1439" i="1"/>
  <c r="C1439" i="1"/>
  <c r="D1438" i="1"/>
  <c r="C1438" i="1"/>
  <c r="G1438" i="1" s="1"/>
  <c r="H1437" i="1"/>
  <c r="D1437" i="1"/>
  <c r="C1437" i="1"/>
  <c r="G1437" i="1" s="1"/>
  <c r="C1436" i="1"/>
  <c r="D1434" i="1"/>
  <c r="C1434" i="1"/>
  <c r="G1434" i="1" s="1"/>
  <c r="D1433" i="1"/>
  <c r="C1433" i="1"/>
  <c r="G1433" i="1" s="1"/>
  <c r="D1432" i="1"/>
  <c r="C1432" i="1"/>
  <c r="G1432" i="1" s="1"/>
  <c r="D1431" i="1"/>
  <c r="C1431" i="1"/>
  <c r="G1431" i="1" s="1"/>
  <c r="D1430" i="1"/>
  <c r="C1430" i="1"/>
  <c r="G1430" i="1" s="1"/>
  <c r="D1429" i="1"/>
  <c r="C1429" i="1"/>
  <c r="G1429" i="1" s="1"/>
  <c r="D1428" i="1"/>
  <c r="C1428" i="1"/>
  <c r="G1428" i="1" s="1"/>
  <c r="D1427" i="1"/>
  <c r="C1427" i="1"/>
  <c r="G1427" i="1" s="1"/>
  <c r="D1426" i="1"/>
  <c r="C1426" i="1"/>
  <c r="G1426" i="1" s="1"/>
  <c r="D1425" i="1"/>
  <c r="C1425" i="1"/>
  <c r="G1425" i="1" s="1"/>
  <c r="D1424" i="1"/>
  <c r="C1424" i="1"/>
  <c r="G1424" i="1" s="1"/>
  <c r="D1423" i="1"/>
  <c r="D1422" i="1"/>
  <c r="C1422" i="1"/>
  <c r="G1422" i="1" s="1"/>
  <c r="D1421" i="1"/>
  <c r="C1421" i="1"/>
  <c r="G1421" i="1" s="1"/>
  <c r="D1420" i="1"/>
  <c r="C1420" i="1"/>
  <c r="G1420" i="1" s="1"/>
  <c r="D1419" i="1"/>
  <c r="C1419" i="1"/>
  <c r="G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G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C1235" i="1"/>
  <c r="H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D1222"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D1195" i="1"/>
  <c r="G1195" i="1" s="1"/>
  <c r="C1195" i="1"/>
  <c r="H1194" i="1"/>
  <c r="D1194" i="1"/>
  <c r="G1194" i="1" s="1"/>
  <c r="C1194" i="1"/>
  <c r="H1193" i="1"/>
  <c r="D1193" i="1"/>
  <c r="G1193" i="1" s="1"/>
  <c r="C1193" i="1"/>
  <c r="D1192" i="1"/>
  <c r="G1192" i="1" s="1"/>
  <c r="C1192" i="1"/>
  <c r="D1191" i="1"/>
  <c r="G1191" i="1" s="1"/>
  <c r="C1191" i="1"/>
  <c r="H1190" i="1"/>
  <c r="D1190" i="1"/>
  <c r="G1190" i="1" s="1"/>
  <c r="C1190" i="1"/>
  <c r="H1189" i="1"/>
  <c r="D1189" i="1"/>
  <c r="G1189" i="1" s="1"/>
  <c r="C1189" i="1"/>
  <c r="D1188" i="1"/>
  <c r="G1188" i="1" s="1"/>
  <c r="C1188" i="1"/>
  <c r="D1187" i="1"/>
  <c r="G1187" i="1" s="1"/>
  <c r="C1187" i="1"/>
  <c r="H1186" i="1"/>
  <c r="D1186" i="1"/>
  <c r="G1186" i="1" s="1"/>
  <c r="C1186" i="1"/>
  <c r="H1185" i="1"/>
  <c r="D1185" i="1"/>
  <c r="G1185" i="1" s="1"/>
  <c r="C1185" i="1"/>
  <c r="D1184" i="1"/>
  <c r="G1184" i="1" s="1"/>
  <c r="C1184" i="1"/>
  <c r="H1182" i="1"/>
  <c r="D1182" i="1"/>
  <c r="G1182" i="1" s="1"/>
  <c r="C1182" i="1"/>
  <c r="D1181" i="1"/>
  <c r="G1181" i="1" s="1"/>
  <c r="C1181" i="1"/>
  <c r="D1180" i="1"/>
  <c r="G1180" i="1" s="1"/>
  <c r="C1180" i="1"/>
  <c r="H1179" i="1"/>
  <c r="D1179" i="1"/>
  <c r="G1179" i="1" s="1"/>
  <c r="C1179" i="1"/>
  <c r="H1178" i="1"/>
  <c r="D1178" i="1"/>
  <c r="G1178" i="1" s="1"/>
  <c r="C1178" i="1"/>
  <c r="D1177" i="1"/>
  <c r="G1177" i="1" s="1"/>
  <c r="C1177" i="1"/>
  <c r="D1176" i="1"/>
  <c r="G1176" i="1" s="1"/>
  <c r="C1176" i="1"/>
  <c r="H1175" i="1"/>
  <c r="D1175" i="1"/>
  <c r="G1175" i="1" s="1"/>
  <c r="C1175" i="1"/>
  <c r="H1174" i="1"/>
  <c r="D1174" i="1"/>
  <c r="G1174" i="1" s="1"/>
  <c r="C1174" i="1"/>
  <c r="D1173" i="1"/>
  <c r="G1173" i="1" s="1"/>
  <c r="C1173" i="1"/>
  <c r="D1172" i="1"/>
  <c r="G1172" i="1" s="1"/>
  <c r="C1172" i="1"/>
  <c r="H1171" i="1"/>
  <c r="D1171" i="1"/>
  <c r="G1171" i="1" s="1"/>
  <c r="C1171" i="1"/>
  <c r="H1170" i="1"/>
  <c r="D1170" i="1"/>
  <c r="G1170" i="1" s="1"/>
  <c r="C1170" i="1"/>
  <c r="D1169" i="1"/>
  <c r="G1169" i="1" s="1"/>
  <c r="C1169" i="1"/>
  <c r="D1168" i="1"/>
  <c r="G1168" i="1" s="1"/>
  <c r="C1168" i="1"/>
  <c r="H1167" i="1"/>
  <c r="D1167" i="1"/>
  <c r="G1167" i="1" s="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G1151" i="1" s="1"/>
  <c r="C1151" i="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G1124"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C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D715" i="1"/>
  <c r="G715" i="1" s="1"/>
  <c r="C715" i="1"/>
  <c r="H715" i="1" s="1"/>
  <c r="G714" i="1"/>
  <c r="D714" i="1"/>
  <c r="C714" i="1"/>
  <c r="H714" i="1" s="1"/>
  <c r="G713" i="1"/>
  <c r="D713" i="1"/>
  <c r="C713" i="1"/>
  <c r="H713" i="1" s="1"/>
  <c r="G712" i="1"/>
  <c r="D712" i="1"/>
  <c r="C712" i="1"/>
  <c r="H712" i="1" s="1"/>
  <c r="D711" i="1"/>
  <c r="G711" i="1" s="1"/>
  <c r="C711" i="1"/>
  <c r="G710" i="1"/>
  <c r="D710" i="1"/>
  <c r="C710" i="1"/>
  <c r="H710" i="1" s="1"/>
  <c r="D709" i="1"/>
  <c r="G709" i="1" s="1"/>
  <c r="C709" i="1"/>
  <c r="G708" i="1"/>
  <c r="D708" i="1"/>
  <c r="C708" i="1"/>
  <c r="H708" i="1" s="1"/>
  <c r="G707" i="1"/>
  <c r="D707" i="1"/>
  <c r="C707" i="1"/>
  <c r="H707" i="1" s="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H669" i="1" s="1"/>
  <c r="H668" i="1"/>
  <c r="D668" i="1"/>
  <c r="G668" i="1" s="1"/>
  <c r="C668" i="1"/>
  <c r="H667" i="1"/>
  <c r="G667" i="1"/>
  <c r="D667" i="1"/>
  <c r="C667" i="1"/>
  <c r="H666" i="1"/>
  <c r="G666" i="1"/>
  <c r="D666" i="1"/>
  <c r="C666" i="1"/>
  <c r="H665" i="1"/>
  <c r="G665" i="1"/>
  <c r="D665" i="1"/>
  <c r="C665" i="1"/>
  <c r="H664" i="1"/>
  <c r="G664" i="1"/>
  <c r="D664" i="1"/>
  <c r="C664"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H645" i="1" s="1"/>
  <c r="C645" i="1"/>
  <c r="H644" i="1"/>
  <c r="D644" i="1"/>
  <c r="G644" i="1" s="1"/>
  <c r="C644" i="1"/>
  <c r="H643" i="1"/>
  <c r="D643" i="1"/>
  <c r="G643" i="1" s="1"/>
  <c r="C643" i="1"/>
  <c r="D642" i="1"/>
  <c r="G642" i="1" s="1"/>
  <c r="C642" i="1"/>
  <c r="D641" i="1"/>
  <c r="H641" i="1" s="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G291" i="1" s="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G260"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G189" i="1"/>
  <c r="D189" i="1"/>
  <c r="H189" i="1" s="1"/>
  <c r="C189" i="1"/>
  <c r="H188" i="1"/>
  <c r="G188" i="1"/>
  <c r="D188" i="1"/>
  <c r="C188" i="1"/>
  <c r="H187" i="1"/>
  <c r="G187" i="1"/>
  <c r="D187" i="1"/>
  <c r="C187" i="1"/>
  <c r="H186" i="1"/>
  <c r="G186" i="1"/>
  <c r="D186" i="1"/>
  <c r="C186" i="1"/>
  <c r="H185" i="1"/>
  <c r="G185" i="1"/>
  <c r="D185" i="1"/>
  <c r="C185" i="1"/>
  <c r="C184" i="1"/>
  <c r="H183" i="1"/>
  <c r="G183" i="1"/>
  <c r="D183" i="1"/>
  <c r="C183" i="1"/>
  <c r="H182" i="1"/>
  <c r="G182" i="1"/>
  <c r="D182" i="1"/>
  <c r="C182" i="1"/>
  <c r="H181" i="1"/>
  <c r="D181" i="1"/>
  <c r="G181" i="1" s="1"/>
  <c r="C181" i="1"/>
  <c r="H180" i="1"/>
  <c r="G180" i="1"/>
  <c r="D180" i="1"/>
  <c r="C180" i="1"/>
  <c r="H179" i="1"/>
  <c r="G179" i="1"/>
  <c r="D179" i="1"/>
  <c r="C179" i="1"/>
  <c r="G178" i="1"/>
  <c r="D178" i="1"/>
  <c r="H178" i="1" s="1"/>
  <c r="C178" i="1"/>
  <c r="G177" i="1"/>
  <c r="D177" i="1"/>
  <c r="H177" i="1" s="1"/>
  <c r="C177" i="1"/>
  <c r="D176" i="1"/>
  <c r="H176" i="1" s="1"/>
  <c r="C176" i="1"/>
  <c r="G175" i="1"/>
  <c r="D175" i="1"/>
  <c r="H175" i="1" s="1"/>
  <c r="C175" i="1"/>
  <c r="G174" i="1"/>
  <c r="D174" i="1"/>
  <c r="H174" i="1" s="1"/>
  <c r="C174" i="1"/>
  <c r="D173" i="1"/>
  <c r="H173" i="1" s="1"/>
  <c r="C173" i="1"/>
  <c r="H172" i="1"/>
  <c r="G172" i="1"/>
  <c r="D172" i="1"/>
  <c r="C172" i="1"/>
  <c r="H171" i="1"/>
  <c r="G171" i="1"/>
  <c r="D171" i="1"/>
  <c r="C171" i="1"/>
  <c r="H170" i="1"/>
  <c r="G170" i="1"/>
  <c r="D170" i="1"/>
  <c r="C170" i="1"/>
  <c r="D169" i="1"/>
  <c r="H169" i="1" s="1"/>
  <c r="C169" i="1"/>
  <c r="D168" i="1"/>
  <c r="H168" i="1" s="1"/>
  <c r="C168" i="1"/>
  <c r="H167" i="1"/>
  <c r="G167" i="1"/>
  <c r="D167" i="1"/>
  <c r="C167" i="1"/>
  <c r="G166" i="1"/>
  <c r="D166" i="1"/>
  <c r="H166" i="1" s="1"/>
  <c r="C166" i="1"/>
  <c r="D165" i="1"/>
  <c r="H165" i="1" s="1"/>
  <c r="C165" i="1"/>
  <c r="H164" i="1"/>
  <c r="G164" i="1"/>
  <c r="D164" i="1"/>
  <c r="C164" i="1"/>
  <c r="G163" i="1"/>
  <c r="D163" i="1"/>
  <c r="H163" i="1" s="1"/>
  <c r="C163" i="1"/>
  <c r="D162" i="1"/>
  <c r="H162" i="1" s="1"/>
  <c r="C162" i="1"/>
  <c r="G161" i="1"/>
  <c r="D161" i="1"/>
  <c r="H161" i="1" s="1"/>
  <c r="C161" i="1"/>
  <c r="D160" i="1"/>
  <c r="H160" i="1" s="1"/>
  <c r="C160" i="1"/>
  <c r="H158" i="1"/>
  <c r="G158" i="1"/>
  <c r="D158" i="1"/>
  <c r="C158" i="1"/>
  <c r="H157" i="1"/>
  <c r="G157" i="1"/>
  <c r="D157" i="1"/>
  <c r="C157" i="1"/>
  <c r="H156" i="1"/>
  <c r="G156" i="1"/>
  <c r="D156" i="1"/>
  <c r="C156" i="1"/>
  <c r="C155" i="1"/>
  <c r="D154" i="1"/>
  <c r="H154" i="1" s="1"/>
  <c r="C154" i="1"/>
  <c r="H153" i="1"/>
  <c r="G153" i="1"/>
  <c r="D153" i="1"/>
  <c r="C153" i="1"/>
  <c r="H152" i="1"/>
  <c r="G152" i="1"/>
  <c r="D152" i="1"/>
  <c r="C152" i="1"/>
  <c r="H151" i="1"/>
  <c r="G151" i="1"/>
  <c r="D151" i="1"/>
  <c r="C151" i="1"/>
  <c r="G150"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G125" i="1"/>
  <c r="D125" i="1"/>
  <c r="H125" i="1" s="1"/>
  <c r="C125" i="1"/>
  <c r="G124" i="1"/>
  <c r="D124" i="1"/>
  <c r="H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C79" i="1"/>
  <c r="H77" i="1"/>
  <c r="G77" i="1"/>
  <c r="D77" i="1"/>
  <c r="C77" i="1"/>
  <c r="H76" i="1"/>
  <c r="G76" i="1"/>
  <c r="D76" i="1"/>
  <c r="C76" i="1"/>
  <c r="H75" i="1"/>
  <c r="G75" i="1"/>
  <c r="D75" i="1"/>
  <c r="C75" i="1"/>
  <c r="D74" i="1"/>
  <c r="H74" i="1" s="1"/>
  <c r="C74" i="1"/>
  <c r="D73" i="1"/>
  <c r="G73" i="1" s="1"/>
  <c r="C73" i="1"/>
  <c r="H72" i="1"/>
  <c r="G72" i="1"/>
  <c r="D72" i="1"/>
  <c r="C72" i="1"/>
  <c r="H71" i="1"/>
  <c r="G71" i="1"/>
  <c r="D71" i="1"/>
  <c r="C71" i="1"/>
  <c r="C70" i="1"/>
  <c r="H69" i="1"/>
  <c r="G69" i="1"/>
  <c r="D69" i="1"/>
  <c r="C69" i="1"/>
  <c r="H68" i="1"/>
  <c r="G68" i="1"/>
  <c r="D68" i="1"/>
  <c r="C68" i="1"/>
  <c r="H67" i="1"/>
  <c r="G67" i="1"/>
  <c r="D67" i="1"/>
  <c r="C67" i="1"/>
  <c r="G66" i="1"/>
  <c r="D66" i="1"/>
  <c r="H66" i="1" s="1"/>
  <c r="C66" i="1"/>
  <c r="H65" i="1"/>
  <c r="D65" i="1"/>
  <c r="G65" i="1" s="1"/>
  <c r="C65" i="1"/>
  <c r="H64" i="1"/>
  <c r="D64" i="1"/>
  <c r="G64" i="1" s="1"/>
  <c r="C64" i="1"/>
  <c r="H63" i="1"/>
  <c r="G63" i="1"/>
  <c r="D63" i="1"/>
  <c r="C63" i="1"/>
  <c r="H62" i="1"/>
  <c r="G62" i="1"/>
  <c r="D62" i="1"/>
  <c r="C62" i="1"/>
  <c r="H61" i="1"/>
  <c r="G61" i="1"/>
  <c r="D61" i="1"/>
  <c r="C61" i="1"/>
  <c r="H60" i="1"/>
  <c r="G60" i="1"/>
  <c r="D60" i="1"/>
  <c r="C60" i="1"/>
  <c r="G59" i="1"/>
  <c r="D59" i="1"/>
  <c r="H59" i="1" s="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1" i="9" l="1"/>
  <c r="B31" i="9" s="1"/>
  <c r="F216" i="9"/>
  <c r="B216" i="9" s="1"/>
  <c r="F214" i="9"/>
  <c r="B214" i="9" s="1"/>
  <c r="G1576" i="1"/>
  <c r="G1578" i="1"/>
  <c r="G1510" i="1"/>
  <c r="H1503" i="1"/>
  <c r="H1499" i="1"/>
  <c r="C1501" i="1"/>
  <c r="H1501" i="1" s="1"/>
  <c r="G1502" i="1"/>
  <c r="G1486" i="1"/>
  <c r="G1484" i="1"/>
  <c r="G1483" i="1"/>
  <c r="G669" i="1"/>
  <c r="E33" i="9"/>
  <c r="B33" i="9" s="1"/>
  <c r="D70" i="1"/>
  <c r="F74" i="4"/>
  <c r="H711" i="1"/>
  <c r="H709" i="1"/>
  <c r="G663" i="1"/>
  <c r="E273" i="9"/>
  <c r="B273" i="9" s="1"/>
  <c r="G647" i="1"/>
  <c r="G645" i="1"/>
  <c r="H642" i="1"/>
  <c r="G641" i="1"/>
  <c r="G288" i="1"/>
  <c r="D412" i="1"/>
  <c r="H412" i="1" s="1"/>
  <c r="G411" i="1"/>
  <c r="G209" i="1"/>
  <c r="G206" i="1"/>
  <c r="G207" i="1"/>
  <c r="H184" i="1"/>
  <c r="G184" i="1"/>
  <c r="F188" i="4"/>
  <c r="F222" i="9"/>
  <c r="B222" i="9" s="1"/>
  <c r="F219" i="9"/>
  <c r="E41" i="9"/>
  <c r="B41" i="9" s="1"/>
  <c r="G176" i="1"/>
  <c r="G173" i="1"/>
  <c r="G165" i="1"/>
  <c r="G169" i="1"/>
  <c r="G168" i="1"/>
  <c r="G162" i="1"/>
  <c r="E163" i="4"/>
  <c r="D159" i="1" s="1"/>
  <c r="G160" i="1"/>
  <c r="G155" i="1"/>
  <c r="H155" i="1"/>
  <c r="F159" i="4"/>
  <c r="G154" i="1"/>
  <c r="F217" i="9"/>
  <c r="B217" i="9" s="1"/>
  <c r="G149" i="1"/>
  <c r="H149" i="1"/>
  <c r="E152" i="4"/>
  <c r="G20" i="9" s="1"/>
  <c r="H135" i="1"/>
  <c r="G135" i="1"/>
  <c r="F139" i="4"/>
  <c r="H120" i="1"/>
  <c r="G120" i="1"/>
  <c r="F124" i="4"/>
  <c r="D79" i="1"/>
  <c r="F83" i="4"/>
  <c r="G74" i="1"/>
  <c r="H73" i="1"/>
  <c r="E6" i="4"/>
  <c r="D2" i="1" s="1"/>
  <c r="E29" i="9"/>
  <c r="B29" i="9" s="1"/>
  <c r="F62" i="4"/>
  <c r="H798" i="1"/>
  <c r="H799" i="1"/>
  <c r="H800" i="1"/>
  <c r="H801" i="1"/>
  <c r="H802" i="1"/>
  <c r="H803" i="1"/>
  <c r="H804" i="1"/>
  <c r="H805" i="1"/>
  <c r="H806" i="1"/>
  <c r="H807" i="1"/>
  <c r="H808" i="1"/>
  <c r="H809" i="1"/>
  <c r="H810" i="1"/>
  <c r="H811" i="1"/>
  <c r="H812" i="1"/>
  <c r="H813" i="1"/>
  <c r="H814" i="1"/>
  <c r="H815" i="1"/>
  <c r="H816" i="1"/>
  <c r="H817" i="1"/>
  <c r="H818" i="1"/>
  <c r="H819" i="1"/>
  <c r="G821" i="1"/>
  <c r="H821" i="1"/>
  <c r="G823" i="1"/>
  <c r="H823" i="1"/>
  <c r="G825" i="1"/>
  <c r="H825" i="1"/>
  <c r="G827" i="1"/>
  <c r="H827" i="1"/>
  <c r="G829" i="1"/>
  <c r="H829" i="1"/>
  <c r="G831" i="1"/>
  <c r="H831" i="1"/>
  <c r="G833" i="1"/>
  <c r="H833" i="1"/>
  <c r="G835" i="1"/>
  <c r="H835" i="1"/>
  <c r="G837" i="1"/>
  <c r="H837" i="1"/>
  <c r="G839" i="1"/>
  <c r="H839" i="1"/>
  <c r="G841" i="1"/>
  <c r="H841" i="1"/>
  <c r="G843" i="1"/>
  <c r="H843" i="1"/>
  <c r="G845" i="1"/>
  <c r="H845" i="1"/>
  <c r="G847" i="1"/>
  <c r="H847" i="1"/>
  <c r="G849" i="1"/>
  <c r="H849" i="1"/>
  <c r="G851" i="1"/>
  <c r="H851" i="1"/>
  <c r="G853" i="1"/>
  <c r="H853" i="1"/>
  <c r="G855" i="1"/>
  <c r="H855" i="1"/>
  <c r="G857" i="1"/>
  <c r="H857" i="1"/>
  <c r="G859" i="1"/>
  <c r="H859" i="1"/>
  <c r="G861" i="1"/>
  <c r="H861" i="1"/>
  <c r="G863" i="1"/>
  <c r="H863" i="1"/>
  <c r="G865" i="1"/>
  <c r="H865" i="1"/>
  <c r="G867" i="1"/>
  <c r="H867" i="1"/>
  <c r="G869" i="1"/>
  <c r="H869" i="1"/>
  <c r="G871" i="1"/>
  <c r="H871" i="1"/>
  <c r="G873" i="1"/>
  <c r="H873" i="1"/>
  <c r="G875" i="1"/>
  <c r="H875" i="1"/>
  <c r="G877" i="1"/>
  <c r="H877" i="1"/>
  <c r="G879" i="1"/>
  <c r="H879" i="1"/>
  <c r="G881" i="1"/>
  <c r="H881" i="1"/>
  <c r="G883" i="1"/>
  <c r="H883" i="1"/>
  <c r="G885" i="1"/>
  <c r="H885" i="1"/>
  <c r="G887" i="1"/>
  <c r="H887" i="1"/>
  <c r="G889" i="1"/>
  <c r="H889" i="1"/>
  <c r="G891" i="1"/>
  <c r="H891" i="1"/>
  <c r="G893" i="1"/>
  <c r="H893" i="1"/>
  <c r="G895" i="1"/>
  <c r="H895" i="1"/>
  <c r="G897" i="1"/>
  <c r="H897" i="1"/>
  <c r="G899" i="1"/>
  <c r="H899"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47" i="1"/>
  <c r="H1047" i="1"/>
  <c r="G1049" i="1"/>
  <c r="H1049" i="1"/>
  <c r="G1051" i="1"/>
  <c r="H1051" i="1"/>
  <c r="G1053" i="1"/>
  <c r="H1053" i="1"/>
  <c r="G1055" i="1"/>
  <c r="H1055" i="1"/>
  <c r="H820" i="1"/>
  <c r="G822" i="1"/>
  <c r="H822" i="1"/>
  <c r="G824" i="1"/>
  <c r="H824" i="1"/>
  <c r="G826" i="1"/>
  <c r="H826" i="1"/>
  <c r="G828" i="1"/>
  <c r="H828" i="1"/>
  <c r="G830" i="1"/>
  <c r="H830" i="1"/>
  <c r="G832" i="1"/>
  <c r="H832" i="1"/>
  <c r="G834" i="1"/>
  <c r="H834" i="1"/>
  <c r="G836" i="1"/>
  <c r="H836" i="1"/>
  <c r="G838" i="1"/>
  <c r="H838" i="1"/>
  <c r="G840" i="1"/>
  <c r="H840" i="1"/>
  <c r="G842" i="1"/>
  <c r="H842" i="1"/>
  <c r="G844" i="1"/>
  <c r="H844" i="1"/>
  <c r="G846" i="1"/>
  <c r="H846" i="1"/>
  <c r="G848" i="1"/>
  <c r="H848" i="1"/>
  <c r="G850" i="1"/>
  <c r="H850" i="1"/>
  <c r="G852" i="1"/>
  <c r="H852" i="1"/>
  <c r="G854" i="1"/>
  <c r="H854" i="1"/>
  <c r="G856" i="1"/>
  <c r="H856" i="1"/>
  <c r="G858" i="1"/>
  <c r="H858" i="1"/>
  <c r="G860" i="1"/>
  <c r="H860" i="1"/>
  <c r="G862" i="1"/>
  <c r="H862" i="1"/>
  <c r="G864" i="1"/>
  <c r="H864" i="1"/>
  <c r="G866" i="1"/>
  <c r="H866" i="1"/>
  <c r="G868" i="1"/>
  <c r="H868" i="1"/>
  <c r="G870" i="1"/>
  <c r="H870" i="1"/>
  <c r="G872" i="1"/>
  <c r="H872" i="1"/>
  <c r="G874" i="1"/>
  <c r="H874" i="1"/>
  <c r="G876" i="1"/>
  <c r="H876" i="1"/>
  <c r="G878" i="1"/>
  <c r="H878" i="1"/>
  <c r="G880" i="1"/>
  <c r="H880" i="1"/>
  <c r="G882" i="1"/>
  <c r="H882" i="1"/>
  <c r="G884" i="1"/>
  <c r="H884" i="1"/>
  <c r="G886" i="1"/>
  <c r="H886" i="1"/>
  <c r="G888" i="1"/>
  <c r="H888" i="1"/>
  <c r="G890" i="1"/>
  <c r="H890" i="1"/>
  <c r="G892" i="1"/>
  <c r="H892" i="1"/>
  <c r="G894" i="1"/>
  <c r="H894" i="1"/>
  <c r="G896" i="1"/>
  <c r="H896" i="1"/>
  <c r="G898" i="1"/>
  <c r="H898"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986" i="1"/>
  <c r="H986" i="1"/>
  <c r="G988" i="1"/>
  <c r="H988" i="1"/>
  <c r="G990" i="1"/>
  <c r="H990"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048" i="1"/>
  <c r="H1048" i="1"/>
  <c r="G1050" i="1"/>
  <c r="H1050" i="1"/>
  <c r="G1052" i="1"/>
  <c r="H1052" i="1"/>
  <c r="G1054" i="1"/>
  <c r="H1054" i="1"/>
  <c r="G1056" i="1"/>
  <c r="H1056" i="1"/>
  <c r="G820"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68" i="1"/>
  <c r="H1172" i="1"/>
  <c r="H1176" i="1"/>
  <c r="H1180" i="1"/>
  <c r="H1187" i="1"/>
  <c r="H1191" i="1"/>
  <c r="H1195" i="1"/>
  <c r="H1169" i="1"/>
  <c r="H1173" i="1"/>
  <c r="H1177" i="1"/>
  <c r="H1181" i="1"/>
  <c r="H1184" i="1"/>
  <c r="H1188" i="1"/>
  <c r="H1192"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4" i="1"/>
  <c r="H1425" i="1"/>
  <c r="H1426" i="1"/>
  <c r="H1427" i="1"/>
  <c r="H1428" i="1"/>
  <c r="H1429" i="1"/>
  <c r="H1430" i="1"/>
  <c r="H1431" i="1"/>
  <c r="H1432" i="1"/>
  <c r="H1433" i="1"/>
  <c r="H1434" i="1"/>
  <c r="H1438" i="1"/>
  <c r="J1440" i="1"/>
  <c r="J1442" i="1"/>
  <c r="J1444" i="1"/>
  <c r="J1445" i="1"/>
  <c r="H1457" i="1"/>
  <c r="I1460" i="1"/>
  <c r="H1462" i="1"/>
  <c r="I1465" i="1"/>
  <c r="H1472" i="1"/>
  <c r="I1476" i="1"/>
  <c r="H1485" i="1"/>
  <c r="G1485" i="1"/>
  <c r="H1509" i="1"/>
  <c r="G1509" i="1"/>
  <c r="H1531" i="1"/>
  <c r="G1531" i="1"/>
  <c r="H1539" i="1"/>
  <c r="G1539" i="1"/>
  <c r="H1570" i="1"/>
  <c r="G1570" i="1"/>
  <c r="E350" i="4"/>
  <c r="E407" i="4" s="1"/>
  <c r="D402" i="1" s="1"/>
  <c r="E141" i="6"/>
  <c r="I24" i="3"/>
  <c r="D1299" i="1"/>
  <c r="G1439" i="1"/>
  <c r="J1439" i="1"/>
  <c r="G1441" i="1"/>
  <c r="I1441" i="1" s="1"/>
  <c r="J1441" i="1"/>
  <c r="G1443" i="1"/>
  <c r="J1443" i="1"/>
  <c r="H1444" i="1"/>
  <c r="I1444" i="1" s="1"/>
  <c r="H1447" i="1"/>
  <c r="G1447" i="1"/>
  <c r="H1449" i="1"/>
  <c r="G1449" i="1"/>
  <c r="H1451" i="1"/>
  <c r="G1451" i="1"/>
  <c r="H1453" i="1"/>
  <c r="G1453" i="1"/>
  <c r="H1455" i="1"/>
  <c r="G1455" i="1"/>
  <c r="H1479" i="1"/>
  <c r="H1489" i="1"/>
  <c r="G1489" i="1"/>
  <c r="H1513" i="1"/>
  <c r="G1513" i="1"/>
  <c r="G1529" i="1"/>
  <c r="H1529" i="1"/>
  <c r="G1537" i="1"/>
  <c r="H1537" i="1"/>
  <c r="G1565" i="1"/>
  <c r="H1565" i="1"/>
  <c r="H1575" i="1"/>
  <c r="G1575" i="1"/>
  <c r="E5" i="7"/>
  <c r="C1518" i="1"/>
  <c r="I35" i="3"/>
  <c r="H1493" i="1"/>
  <c r="G1493" i="1"/>
  <c r="H1521" i="1"/>
  <c r="G1521" i="1"/>
  <c r="H1534" i="1"/>
  <c r="G1534" i="1"/>
  <c r="G1573" i="1"/>
  <c r="H1573" i="1"/>
  <c r="E420" i="4"/>
  <c r="E68" i="5"/>
  <c r="H29" i="3"/>
  <c r="H1439" i="1"/>
  <c r="H1441" i="1"/>
  <c r="H1443" i="1"/>
  <c r="H1445" i="1"/>
  <c r="H1454" i="1"/>
  <c r="G1454" i="1"/>
  <c r="J1455" i="1"/>
  <c r="H1474" i="1"/>
  <c r="I1478" i="1"/>
  <c r="H1481" i="1"/>
  <c r="G1481" i="1"/>
  <c r="H1497" i="1"/>
  <c r="G1497" i="1"/>
  <c r="H1505" i="1"/>
  <c r="G1505" i="1"/>
  <c r="H1526" i="1"/>
  <c r="G1526" i="1"/>
  <c r="H1562" i="1"/>
  <c r="G1562" i="1"/>
  <c r="H1567" i="1"/>
  <c r="G1567" i="1"/>
  <c r="E237" i="5"/>
  <c r="D1215" i="1"/>
  <c r="H1215" i="1" s="1"/>
  <c r="F45" i="4"/>
  <c r="D106" i="4"/>
  <c r="F125" i="4"/>
  <c r="F134" i="4"/>
  <c r="D215" i="4"/>
  <c r="E263" i="4"/>
  <c r="D259" i="1" s="1"/>
  <c r="D299" i="4"/>
  <c r="D351" i="4"/>
  <c r="F416" i="4"/>
  <c r="D472" i="4"/>
  <c r="E529" i="4"/>
  <c r="D644" i="4"/>
  <c r="F79" i="5"/>
  <c r="F149" i="5"/>
  <c r="E176" i="5"/>
  <c r="F180" i="5"/>
  <c r="F190" i="5"/>
  <c r="D206" i="5"/>
  <c r="D176" i="5" s="1"/>
  <c r="D245" i="5"/>
  <c r="F5" i="6"/>
  <c r="E35" i="6"/>
  <c r="D89" i="6"/>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D50" i="4"/>
  <c r="D82" i="4"/>
  <c r="F153" i="4"/>
  <c r="D163" i="4"/>
  <c r="D224" i="4"/>
  <c r="D252" i="4"/>
  <c r="D263" i="4"/>
  <c r="D421" i="4"/>
  <c r="D515" i="4"/>
  <c r="D529" i="4"/>
  <c r="E593" i="4"/>
  <c r="D587" i="1" s="1"/>
  <c r="E7" i="5"/>
  <c r="E87" i="5"/>
  <c r="D1065" i="1" s="1"/>
  <c r="G1065" i="1" s="1"/>
  <c r="D118" i="5"/>
  <c r="D68" i="5" s="1"/>
  <c r="F135" i="5"/>
  <c r="D42" i="8"/>
  <c r="G294" i="9" s="1"/>
  <c r="E294" i="9" s="1"/>
  <c r="H20" i="3"/>
  <c r="E289" i="9"/>
  <c r="B289" i="9" s="1"/>
  <c r="E291" i="9"/>
  <c r="B291" i="9" s="1"/>
  <c r="H24" i="3"/>
  <c r="F35" i="6"/>
  <c r="F115" i="6"/>
  <c r="H1525" i="1"/>
  <c r="H1561" i="1"/>
  <c r="G1566" i="1"/>
  <c r="H1569" i="1"/>
  <c r="H20" i="9"/>
  <c r="E196" i="4"/>
  <c r="D192" i="1" s="1"/>
  <c r="D311" i="4"/>
  <c r="D363" i="4"/>
  <c r="E643" i="4"/>
  <c r="D637" i="1" s="1"/>
  <c r="D580" i="4"/>
  <c r="F7" i="5"/>
  <c r="F177" i="5"/>
  <c r="E206" i="5"/>
  <c r="F114" i="6"/>
  <c r="D129" i="6"/>
  <c r="B22" i="9"/>
  <c r="E32" i="9"/>
  <c r="B32" i="9" s="1"/>
  <c r="B38" i="9"/>
  <c r="E48" i="9"/>
  <c r="B4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H164" i="9"/>
  <c r="M212" i="9"/>
  <c r="G191" i="9"/>
  <c r="E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I10" i="9"/>
  <c r="E286" i="9"/>
  <c r="B286" i="9" s="1"/>
  <c r="E24" i="9"/>
  <c r="B24" i="9" s="1"/>
  <c r="B30" i="9"/>
  <c r="E40" i="9"/>
  <c r="B40" i="9" s="1"/>
  <c r="B46" i="9"/>
  <c r="E57" i="9"/>
  <c r="B57" i="9" s="1"/>
  <c r="E65" i="9"/>
  <c r="B65" i="9" s="1"/>
  <c r="E73" i="9"/>
  <c r="B73" i="9" s="1"/>
  <c r="B221" i="9"/>
  <c r="B249" i="9"/>
  <c r="E53" i="9"/>
  <c r="B53" i="9" s="1"/>
  <c r="B58" i="9"/>
  <c r="E61" i="9"/>
  <c r="B61" i="9" s="1"/>
  <c r="B66" i="9"/>
  <c r="E69" i="9"/>
  <c r="B69" i="9" s="1"/>
  <c r="B74" i="9"/>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B225" i="9"/>
  <c r="B229" i="9"/>
  <c r="B261" i="9"/>
  <c r="B219" i="9"/>
  <c r="B227" i="9"/>
  <c r="B235" i="9"/>
  <c r="B243" i="9"/>
  <c r="B251" i="9"/>
  <c r="B259" i="9"/>
  <c r="F225" i="9"/>
  <c r="F233" i="9"/>
  <c r="B233" i="9" s="1"/>
  <c r="F241" i="9"/>
  <c r="B241" i="9" s="1"/>
  <c r="F249" i="9"/>
  <c r="F257" i="9"/>
  <c r="B257" i="9" s="1"/>
  <c r="F265" i="9"/>
  <c r="B265" i="9" s="1"/>
  <c r="B215" i="9"/>
  <c r="B223" i="9"/>
  <c r="B231" i="9"/>
  <c r="B239" i="9"/>
  <c r="B247" i="9"/>
  <c r="B255" i="9"/>
  <c r="B263" i="9"/>
  <c r="B268" i="9"/>
  <c r="F213" i="9"/>
  <c r="B213" i="9" s="1"/>
  <c r="F221" i="9"/>
  <c r="F229" i="9"/>
  <c r="F237" i="9"/>
  <c r="B237" i="9" s="1"/>
  <c r="F245" i="9"/>
  <c r="B245" i="9" s="1"/>
  <c r="F253" i="9"/>
  <c r="B253" i="9" s="1"/>
  <c r="F261" i="9"/>
  <c r="G1501" i="1" l="1"/>
  <c r="G70" i="1"/>
  <c r="H70" i="1"/>
  <c r="B191" i="9"/>
  <c r="G412" i="1"/>
  <c r="F196" i="4"/>
  <c r="E20" i="9"/>
  <c r="B20" i="9" s="1"/>
  <c r="D148" i="1"/>
  <c r="F152" i="4"/>
  <c r="E412" i="4"/>
  <c r="E639" i="4" s="1"/>
  <c r="H79" i="1"/>
  <c r="G79" i="1"/>
  <c r="I16" i="3"/>
  <c r="H21" i="3"/>
  <c r="F68" i="5"/>
  <c r="C1046" i="1"/>
  <c r="D6" i="5"/>
  <c r="H22" i="3"/>
  <c r="F176" i="5"/>
  <c r="C1153" i="1"/>
  <c r="E164" i="9"/>
  <c r="B164" i="9" s="1"/>
  <c r="G637" i="1"/>
  <c r="H637" i="1"/>
  <c r="B294" i="9"/>
  <c r="F515" i="4"/>
  <c r="C509" i="1"/>
  <c r="F224" i="4"/>
  <c r="C220" i="1"/>
  <c r="F50" i="4"/>
  <c r="C46" i="1"/>
  <c r="F644" i="4"/>
  <c r="C638" i="1"/>
  <c r="F351" i="4"/>
  <c r="D350" i="4"/>
  <c r="C346" i="1"/>
  <c r="D6" i="4"/>
  <c r="D141" i="6"/>
  <c r="G299" i="9" s="1"/>
  <c r="E299" i="9" s="1"/>
  <c r="H1518" i="1"/>
  <c r="G1518" i="1"/>
  <c r="G1299" i="1"/>
  <c r="H1299" i="1"/>
  <c r="E151" i="4"/>
  <c r="G1215" i="1"/>
  <c r="F129" i="6"/>
  <c r="C1423" i="1"/>
  <c r="F363" i="4"/>
  <c r="C358" i="1"/>
  <c r="I20" i="3"/>
  <c r="E6" i="5"/>
  <c r="D985" i="1"/>
  <c r="F421" i="4"/>
  <c r="D420" i="4"/>
  <c r="C415" i="1"/>
  <c r="F163" i="4"/>
  <c r="D151" i="4"/>
  <c r="C159" i="1"/>
  <c r="F245" i="5"/>
  <c r="D237" i="5"/>
  <c r="C1222" i="1"/>
  <c r="I22" i="3"/>
  <c r="E175" i="5"/>
  <c r="D1152" i="1" s="1"/>
  <c r="D1153" i="1"/>
  <c r="E528" i="4"/>
  <c r="E635" i="4" s="1"/>
  <c r="D629" i="1" s="1"/>
  <c r="D523" i="1"/>
  <c r="F299" i="4"/>
  <c r="D298" i="4"/>
  <c r="C294" i="1"/>
  <c r="I21" i="3"/>
  <c r="D1046" i="1"/>
  <c r="I29" i="3"/>
  <c r="D1436" i="1"/>
  <c r="I1449" i="1"/>
  <c r="F212" i="9"/>
  <c r="B212" i="9" s="1"/>
  <c r="F311" i="4"/>
  <c r="C306" i="1"/>
  <c r="G587" i="1"/>
  <c r="H587" i="1"/>
  <c r="F89" i="6"/>
  <c r="C1383" i="1"/>
  <c r="F472" i="4"/>
  <c r="C466" i="1"/>
  <c r="F106" i="4"/>
  <c r="C102" i="1"/>
  <c r="I23" i="3"/>
  <c r="D1214" i="1"/>
  <c r="D414" i="1"/>
  <c r="I28" i="3"/>
  <c r="D1435" i="1"/>
  <c r="F118" i="5"/>
  <c r="C1096" i="1"/>
  <c r="F263" i="4"/>
  <c r="C259" i="1"/>
  <c r="G292" i="9"/>
  <c r="F206" i="5"/>
  <c r="C1183" i="1"/>
  <c r="E165" i="9"/>
  <c r="B165" i="9" s="1"/>
  <c r="H292" i="9"/>
  <c r="D1183" i="1"/>
  <c r="F580" i="4"/>
  <c r="C574" i="1"/>
  <c r="G192" i="1"/>
  <c r="H192" i="1"/>
  <c r="K1432" i="9"/>
  <c r="G295" i="9"/>
  <c r="E295" i="9" s="1"/>
  <c r="B295" i="9" s="1"/>
  <c r="I34" i="3"/>
  <c r="C1517" i="1"/>
  <c r="D528" i="4"/>
  <c r="F529" i="4"/>
  <c r="C523" i="1"/>
  <c r="F252" i="4"/>
  <c r="C248" i="1"/>
  <c r="F82" i="4"/>
  <c r="C78" i="1"/>
  <c r="D1329" i="1"/>
  <c r="I25" i="3"/>
  <c r="F215" i="4"/>
  <c r="C211" i="1"/>
  <c r="G297" i="9"/>
  <c r="E297" i="9" s="1"/>
  <c r="F643" i="4"/>
  <c r="I1455" i="1"/>
  <c r="I1451" i="1"/>
  <c r="I1447" i="1"/>
  <c r="I1443" i="1"/>
  <c r="I1439" i="1"/>
  <c r="E408" i="4"/>
  <c r="D403" i="1" s="1"/>
  <c r="D345" i="1"/>
  <c r="D407" i="1"/>
  <c r="G148" i="1" l="1"/>
  <c r="H148" i="1"/>
  <c r="E298" i="9"/>
  <c r="B299" i="9"/>
  <c r="G211" i="1"/>
  <c r="H211" i="1"/>
  <c r="G78" i="1"/>
  <c r="H78" i="1"/>
  <c r="G523" i="1"/>
  <c r="H523" i="1"/>
  <c r="E292" i="9"/>
  <c r="B292" i="9" s="1"/>
  <c r="D407" i="4"/>
  <c r="F298" i="4"/>
  <c r="C293" i="1"/>
  <c r="F237" i="5"/>
  <c r="H23" i="3"/>
  <c r="C1214" i="1"/>
  <c r="G985" i="1"/>
  <c r="H985" i="1"/>
  <c r="E19" i="9"/>
  <c r="F6" i="4"/>
  <c r="H16" i="3"/>
  <c r="D412" i="4"/>
  <c r="D290" i="4"/>
  <c r="C2" i="1"/>
  <c r="G638" i="1"/>
  <c r="H638" i="1"/>
  <c r="G220" i="1"/>
  <c r="H220" i="1"/>
  <c r="F6" i="5"/>
  <c r="C984" i="1"/>
  <c r="G1329" i="1"/>
  <c r="H1329" i="1"/>
  <c r="H9" i="3"/>
  <c r="H1517" i="1"/>
  <c r="G1517" i="1"/>
  <c r="H11" i="3"/>
  <c r="G574" i="1"/>
  <c r="H574" i="1"/>
  <c r="G259" i="1"/>
  <c r="H259" i="1"/>
  <c r="G466" i="1"/>
  <c r="H466" i="1"/>
  <c r="G415" i="1"/>
  <c r="H415" i="1"/>
  <c r="H276" i="9"/>
  <c r="D984" i="1"/>
  <c r="G358" i="1"/>
  <c r="H358" i="1"/>
  <c r="G346" i="1"/>
  <c r="H346" i="1"/>
  <c r="E293" i="9"/>
  <c r="G1046" i="1"/>
  <c r="H1046" i="1"/>
  <c r="B297" i="9"/>
  <c r="E296" i="9"/>
  <c r="I10" i="3" s="1"/>
  <c r="D633" i="1"/>
  <c r="G248" i="1"/>
  <c r="H248" i="1"/>
  <c r="D636" i="4"/>
  <c r="F528" i="4"/>
  <c r="C522" i="1"/>
  <c r="G1183" i="1"/>
  <c r="H1183" i="1"/>
  <c r="G159" i="1"/>
  <c r="H159" i="1"/>
  <c r="F420" i="4"/>
  <c r="D635" i="4"/>
  <c r="C414" i="1"/>
  <c r="E289" i="4"/>
  <c r="I17" i="3"/>
  <c r="D147" i="1"/>
  <c r="F350" i="4"/>
  <c r="D408" i="4"/>
  <c r="C345" i="1"/>
  <c r="G46" i="1"/>
  <c r="H46" i="1"/>
  <c r="G509" i="1"/>
  <c r="H509" i="1"/>
  <c r="H1153" i="1"/>
  <c r="G1153" i="1"/>
  <c r="G1096" i="1"/>
  <c r="H1096" i="1"/>
  <c r="G102" i="1"/>
  <c r="H102" i="1"/>
  <c r="G1383" i="1"/>
  <c r="H1383" i="1"/>
  <c r="G306" i="1"/>
  <c r="H306" i="1"/>
  <c r="H1436" i="1"/>
  <c r="G1436" i="1"/>
  <c r="G294" i="1"/>
  <c r="H294" i="1"/>
  <c r="E636" i="4"/>
  <c r="D630" i="1" s="1"/>
  <c r="D522" i="1"/>
  <c r="H1222" i="1"/>
  <c r="G1222" i="1"/>
  <c r="H17" i="3"/>
  <c r="D289" i="4"/>
  <c r="F151" i="4"/>
  <c r="C147" i="1"/>
  <c r="G1423" i="1"/>
  <c r="H1423" i="1"/>
  <c r="H28" i="3"/>
  <c r="F141" i="6"/>
  <c r="C1435" i="1"/>
  <c r="D175" i="5"/>
  <c r="G276" i="9" s="1"/>
  <c r="E276" i="9" s="1"/>
  <c r="B276" i="9" l="1"/>
  <c r="G147" i="1"/>
  <c r="H147" i="1"/>
  <c r="I9" i="3"/>
  <c r="K3" i="9"/>
  <c r="C286" i="1"/>
  <c r="F635" i="4"/>
  <c r="C629" i="1"/>
  <c r="F636" i="4"/>
  <c r="C630" i="1"/>
  <c r="H1435" i="1"/>
  <c r="G1435" i="1"/>
  <c r="F408" i="4"/>
  <c r="C403" i="1"/>
  <c r="E413" i="4"/>
  <c r="E291" i="4"/>
  <c r="D287" i="1" s="1"/>
  <c r="D285" i="1"/>
  <c r="E290" i="4"/>
  <c r="F290" i="4" s="1"/>
  <c r="G522" i="1"/>
  <c r="H522" i="1"/>
  <c r="H8" i="3"/>
  <c r="G984" i="1"/>
  <c r="H984" i="1"/>
  <c r="G2" i="1"/>
  <c r="H2" i="1"/>
  <c r="G293" i="1"/>
  <c r="H293" i="1"/>
  <c r="G414" i="1"/>
  <c r="H414" i="1"/>
  <c r="G1214" i="1"/>
  <c r="H1214" i="1"/>
  <c r="N3" i="9"/>
  <c r="I11" i="3"/>
  <c r="F412" i="4"/>
  <c r="D414" i="4"/>
  <c r="D639" i="4"/>
  <c r="C407" i="1"/>
  <c r="F407" i="4"/>
  <c r="C402" i="1"/>
  <c r="F175" i="5"/>
  <c r="C1152" i="1"/>
  <c r="D413" i="4"/>
  <c r="D291" i="4"/>
  <c r="F289" i="4"/>
  <c r="C285" i="1"/>
  <c r="G345" i="1"/>
  <c r="H345" i="1"/>
  <c r="G282" i="9"/>
  <c r="E282" i="9" s="1"/>
  <c r="B282" i="9" s="1"/>
  <c r="F639" i="4" l="1"/>
  <c r="C633" i="1"/>
  <c r="G285" i="1"/>
  <c r="H285" i="1"/>
  <c r="H1152" i="1"/>
  <c r="G1152" i="1"/>
  <c r="G407" i="1"/>
  <c r="H407" i="1"/>
  <c r="D286" i="1"/>
  <c r="G286" i="1" s="1"/>
  <c r="G403" i="1"/>
  <c r="H403" i="1"/>
  <c r="G630" i="1"/>
  <c r="H630" i="1"/>
  <c r="M3" i="9"/>
  <c r="F291" i="4"/>
  <c r="C287" i="1"/>
  <c r="G402" i="1"/>
  <c r="H402" i="1"/>
  <c r="F414" i="4"/>
  <c r="C409" i="1"/>
  <c r="G629" i="1"/>
  <c r="H629" i="1"/>
  <c r="D640" i="4"/>
  <c r="D641" i="4" s="1"/>
  <c r="F413" i="4"/>
  <c r="D415" i="4"/>
  <c r="C408" i="1"/>
  <c r="E415" i="4"/>
  <c r="D410" i="1" s="1"/>
  <c r="E640" i="4"/>
  <c r="D408" i="1"/>
  <c r="E414" i="4"/>
  <c r="D409" i="1" s="1"/>
  <c r="E275" i="9"/>
  <c r="I8" i="3" s="1"/>
  <c r="H286" i="1" l="1"/>
  <c r="F641" i="4"/>
  <c r="C635" i="1"/>
  <c r="G633" i="1"/>
  <c r="H633" i="1"/>
  <c r="D642" i="4"/>
  <c r="F640" i="4"/>
  <c r="C634" i="1"/>
  <c r="G408" i="1"/>
  <c r="H408" i="1"/>
  <c r="F415" i="4"/>
  <c r="C410" i="1"/>
  <c r="E642" i="4"/>
  <c r="D634" i="1"/>
  <c r="E641" i="4"/>
  <c r="G409" i="1"/>
  <c r="H409" i="1"/>
  <c r="G287" i="1"/>
  <c r="H287" i="1"/>
  <c r="D646" i="4" l="1"/>
  <c r="F642" i="4"/>
  <c r="C636" i="1"/>
  <c r="G634" i="1"/>
  <c r="H634" i="1"/>
  <c r="D645" i="4"/>
  <c r="E646" i="4"/>
  <c r="D636" i="1"/>
  <c r="G410" i="1"/>
  <c r="H410" i="1"/>
  <c r="E645" i="4"/>
  <c r="D635" i="1"/>
  <c r="H19" i="3" l="1"/>
  <c r="F646" i="4"/>
  <c r="C640" i="1"/>
  <c r="H7" i="3"/>
  <c r="H635" i="1"/>
  <c r="H18" i="3"/>
  <c r="F645" i="4"/>
  <c r="C639" i="1"/>
  <c r="G274" i="9"/>
  <c r="E274" i="9" s="1"/>
  <c r="B274" i="9" s="1"/>
  <c r="I18" i="3"/>
  <c r="D639" i="1"/>
  <c r="I19" i="3"/>
  <c r="D640" i="1"/>
  <c r="G636" i="1"/>
  <c r="H636" i="1"/>
  <c r="G635" i="1"/>
  <c r="J3" i="9" l="1"/>
  <c r="I7" i="3"/>
  <c r="G640" i="1"/>
  <c r="H640" i="1"/>
  <c r="G639" i="1"/>
  <c r="H639" i="1"/>
  <c r="M271" i="9" l="1"/>
  <c r="L271" i="9"/>
  <c r="H18" i="9"/>
  <c r="G18" i="9"/>
  <c r="K5" i="9"/>
  <c r="L15" i="9"/>
  <c r="G17" i="9"/>
  <c r="H16" i="9"/>
  <c r="M15" i="9"/>
  <c r="J13" i="9"/>
  <c r="K8" i="9"/>
  <c r="J12" i="9"/>
  <c r="K7" i="9"/>
  <c r="I11" i="9"/>
  <c r="I8" i="9"/>
  <c r="L16" i="9"/>
  <c r="J5" i="9"/>
  <c r="I9" i="9"/>
  <c r="I7" i="9"/>
  <c r="G15" i="9"/>
  <c r="K12" i="9"/>
  <c r="I6" i="9"/>
  <c r="K11" i="9"/>
  <c r="I5" i="9"/>
  <c r="J11" i="9"/>
  <c r="J6" i="9"/>
  <c r="G16" i="9"/>
  <c r="I12" i="9"/>
  <c r="J10" i="9"/>
  <c r="H15" i="9"/>
  <c r="J7" i="9"/>
  <c r="M16" i="9"/>
  <c r="K13" i="9"/>
  <c r="J17" i="9"/>
  <c r="K10" i="9"/>
  <c r="J9" i="9"/>
  <c r="I13" i="9"/>
  <c r="J8" i="9"/>
  <c r="K9" i="9"/>
  <c r="K6" i="9"/>
  <c r="I17" i="9"/>
  <c r="H17" i="9"/>
  <c r="F271" i="9" l="1"/>
  <c r="B271" i="9" s="1"/>
  <c r="F15" i="9"/>
  <c r="E13" i="9"/>
  <c r="B13" i="9" s="1"/>
  <c r="E12" i="9"/>
  <c r="B12" i="9" s="1"/>
  <c r="E5" i="9"/>
  <c r="B5" i="9" s="1"/>
  <c r="E18" i="9"/>
  <c r="B18" i="9" s="1"/>
  <c r="E11" i="9"/>
  <c r="B11" i="9" s="1"/>
  <c r="E10" i="9"/>
  <c r="B10" i="9" s="1"/>
  <c r="E15" i="9"/>
  <c r="F16" i="9"/>
  <c r="F14" i="9" s="1"/>
  <c r="E16" i="9"/>
  <c r="E7" i="9"/>
  <c r="B7" i="9" s="1"/>
  <c r="E8" i="9"/>
  <c r="B8" i="9" s="1"/>
  <c r="E17" i="9"/>
  <c r="B17" i="9" s="1"/>
  <c r="E6" i="9"/>
  <c r="B6" i="9" s="1"/>
  <c r="E9" i="9"/>
  <c r="B9" i="9" s="1"/>
  <c r="F19" i="9"/>
  <c r="F3" i="9" l="1"/>
  <c r="B15" i="9"/>
  <c r="E14" i="9"/>
  <c r="E4" i="9"/>
  <c r="B16"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<sst xmlns="http://schemas.openxmlformats.org/spreadsheetml/2006/main" count="4338" uniqueCount="3399">
  <si>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</si>
  <si>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</si>
  <si>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</si>
  <si>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</si>
  <si>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</si>
  <si>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</si>
  <si>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</si>
  <si>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</si>
  <si>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</si>
  <si>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</si>
  <si>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</si>
  <si>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</si>
  <si>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</si>
  <si>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</si>
  <si>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</si>
  <si>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</si>
  <si>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</si>
  <si>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</si>
  <si>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</si>
  <si>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</si>
  <si>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</si>
  <si>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</si>
  <si>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</si>
  <si>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</si>
  <si>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</si>
  <si>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</si>
  <si>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</si>
  <si>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</si>
  <si>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</si>
  <si>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</si>
  <si>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</si>
  <si>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SREDNJA ŠKOLA ZVANE ČRNJE, ROVINJ</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</si>
  <si>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</si>
  <si>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</si>
  <si>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</si>
  <si>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</si>
  <si>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</si>
  <si>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</si>
  <si>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</si>
  <si>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</si>
  <si>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</si>
  <si>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</si>
  <si>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</si>
  <si>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</si>
  <si>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</si>
  <si>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</si>
  <si>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</si>
  <si>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</si>
  <si>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</si>
  <si>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17370 - SREDNJA ŠKOLA ZVANE ČRNJE, ROVINJ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</si>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</sst>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548694.04</v>
      </c>
      <c r="D2" s="6">
        <f>'PR-RAS'!E6</f>
        <v>615139.03</v>
      </c>
      <c r="E2" s="6">
        <v>0</v>
      </c>
      <c r="F2" s="6">
        <v>0</v>
      </c>
      <c r="G2" s="7">
        <f t="shared" ref="G2:G264" si="0">(B2/1000)*(C2*1+D2*2)</f>
        <v>1778.9721000000002</v>
      </c>
      <c r="H2" s="7">
        <f t="shared" ref="H2:H264" si="1">ABS(C2-ROUND(C2,0))+ABS(D2-ROUND(D2,0))</f>
        <v>7.000000006519258E-2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469983.49000000005</v>
      </c>
      <c r="D46" s="1">
        <f>'PR-RAS'!E50</f>
        <v>517941.23000000004</v>
      </c>
      <c r="E46" s="1">
        <v>0</v>
      </c>
      <c r="F46" s="1">
        <v>0</v>
      </c>
      <c r="G46" s="2">
        <f t="shared" si="0"/>
        <v>67763.967750000011</v>
      </c>
      <c r="H46" s="2">
        <f t="shared" si="1"/>
        <v>0.72000000008847564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1065.52</v>
      </c>
      <c r="D58" s="1">
        <f>'PR-RAS'!E62</f>
        <v>1939.93</v>
      </c>
      <c r="E58" s="1">
        <v>0</v>
      </c>
      <c r="F58" s="1">
        <v>0</v>
      </c>
      <c r="G58" s="2">
        <f t="shared" si="0"/>
        <v>281.88666000000001</v>
      </c>
      <c r="H58" s="2">
        <f t="shared" si="1"/>
        <v>0.54999999999995453</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1065.52</v>
      </c>
      <c r="D59" s="1">
        <f>'PR-RAS'!E63</f>
        <v>1939.93</v>
      </c>
      <c r="E59" s="1">
        <v>0</v>
      </c>
      <c r="F59" s="1">
        <v>0</v>
      </c>
      <c r="G59" s="2">
        <f t="shared" si="0"/>
        <v>286.83204000000001</v>
      </c>
      <c r="H59" s="2">
        <f t="shared" si="1"/>
        <v>0.54999999999995453</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463819.71</v>
      </c>
      <c r="D64" s="1">
        <f>'PR-RAS'!E68</f>
        <v>509830.45</v>
      </c>
      <c r="E64" s="1">
        <v>0</v>
      </c>
      <c r="F64" s="1">
        <v>0</v>
      </c>
      <c r="G64" s="2">
        <f t="shared" si="0"/>
        <v>93459.278430000006</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463819.71</v>
      </c>
      <c r="D65" s="1">
        <f>'PR-RAS'!E69</f>
        <v>509830.45</v>
      </c>
      <c r="E65" s="1">
        <v>0</v>
      </c>
      <c r="F65" s="1">
        <v>0</v>
      </c>
      <c r="G65" s="2">
        <f t="shared" si="0"/>
        <v>94942.759040000004</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5039.49</v>
      </c>
      <c r="D70" s="1">
        <f>'PR-RAS'!E74</f>
        <v>6047.2</v>
      </c>
      <c r="E70" s="1">
        <v>0</v>
      </c>
      <c r="F70" s="1">
        <v>0</v>
      </c>
      <c r="G70" s="2">
        <f t="shared" si="0"/>
        <v>1182.2384100000002</v>
      </c>
      <c r="H70" s="2">
        <f t="shared" si="1"/>
        <v>0.68999999999959982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5039.49</v>
      </c>
      <c r="D71" s="1">
        <f>'PR-RAS'!E75</f>
        <v>6047.2</v>
      </c>
      <c r="E71" s="1">
        <v>0</v>
      </c>
      <c r="F71" s="1">
        <v>0</v>
      </c>
      <c r="G71" s="2">
        <f t="shared" si="0"/>
        <v>1199.3723</v>
      </c>
      <c r="H71" s="2">
        <f t="shared" si="1"/>
        <v>0.68999999999959982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58.77</v>
      </c>
      <c r="D73" s="1">
        <f>'PR-RAS'!E77</f>
        <v>123.65</v>
      </c>
      <c r="E73" s="1">
        <v>0</v>
      </c>
      <c r="F73" s="1">
        <v>0</v>
      </c>
      <c r="G73" s="2">
        <f t="shared" si="0"/>
        <v>22.037039999999998</v>
      </c>
      <c r="H73" s="2">
        <f t="shared" si="1"/>
        <v>0.57999999999999119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58.77</v>
      </c>
      <c r="D74" s="1">
        <f>'PR-RAS'!E78</f>
        <v>123.65</v>
      </c>
      <c r="E74" s="1">
        <v>0</v>
      </c>
      <c r="F74" s="1">
        <v>0</v>
      </c>
      <c r="G74" s="2">
        <f t="shared" si="0"/>
        <v>22.343109999999999</v>
      </c>
      <c r="H74" s="2">
        <f t="shared" si="1"/>
        <v>0.57999999999999119</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597.39</v>
      </c>
      <c r="D78" s="1">
        <f>'PR-RAS'!E82</f>
        <v>0.02</v>
      </c>
      <c r="E78" s="1">
        <v>0</v>
      </c>
      <c r="F78" s="1">
        <v>0</v>
      </c>
      <c r="G78" s="2">
        <f t="shared" si="0"/>
        <v>46.002109999999995</v>
      </c>
      <c r="H78" s="2">
        <f t="shared" si="1"/>
        <v>0.40999999999998638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0.14000000000000001</v>
      </c>
      <c r="D79" s="1">
        <f>'PR-RAS'!E83</f>
        <v>0.02</v>
      </c>
      <c r="E79" s="1">
        <v>0</v>
      </c>
      <c r="F79" s="1">
        <v>0</v>
      </c>
      <c r="G79" s="2">
        <f t="shared" si="0"/>
        <v>1.4040000000000002E-2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0.14000000000000001</v>
      </c>
      <c r="D81" s="1">
        <f>'PR-RAS'!E85</f>
        <v>0.02</v>
      </c>
      <c r="E81" s="1">
        <v>0</v>
      </c>
      <c r="F81" s="1">
        <v>0</v>
      </c>
      <c r="G81" s="2">
        <f t="shared" si="0"/>
        <v>1.4400000000000001E-2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597.25</v>
      </c>
      <c r="D87" s="1">
        <f>'PR-RAS'!E91</f>
        <v>0</v>
      </c>
      <c r="E87" s="1">
        <v>0</v>
      </c>
      <c r="F87" s="1">
        <v>0</v>
      </c>
      <c r="G87" s="2">
        <f t="shared" si="0"/>
        <v>51.363499999999995</v>
      </c>
      <c r="H87" s="2">
        <f t="shared" si="1"/>
        <v>0.25</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597.25</v>
      </c>
      <c r="D89" s="1">
        <f>'PR-RAS'!E93</f>
        <v>0</v>
      </c>
      <c r="E89" s="1">
        <v>0</v>
      </c>
      <c r="F89" s="1">
        <v>0</v>
      </c>
      <c r="G89" s="2">
        <f t="shared" si="0"/>
        <v>52.558</v>
      </c>
      <c r="H89" s="2">
        <f t="shared" si="1"/>
        <v>0.25</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2342.2600000000002</v>
      </c>
      <c r="D120" s="1">
        <f>'PR-RAS'!E124</f>
        <v>12131</v>
      </c>
      <c r="E120" s="1">
        <v>0</v>
      </c>
      <c r="F120" s="1">
        <v>0</v>
      </c>
      <c r="G120" s="2">
        <f t="shared" si="0"/>
        <v>3165.9069400000003</v>
      </c>
      <c r="H120" s="2">
        <f t="shared" si="1"/>
        <v>0.26000000000021828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877</v>
      </c>
      <c r="D121" s="1">
        <f>'PR-RAS'!E125</f>
        <v>5043.95</v>
      </c>
      <c r="E121" s="1">
        <v>0</v>
      </c>
      <c r="F121" s="1">
        <v>0</v>
      </c>
      <c r="G121" s="2">
        <f t="shared" si="0"/>
        <v>1315.788</v>
      </c>
      <c r="H121" s="2">
        <f t="shared" si="1"/>
        <v>5.0000000000181899E-2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877</v>
      </c>
      <c r="D123" s="1">
        <f>'PR-RAS'!E127</f>
        <v>5043.95</v>
      </c>
      <c r="E123" s="1">
        <v>0</v>
      </c>
      <c r="F123" s="1">
        <v>0</v>
      </c>
      <c r="G123" s="2">
        <f t="shared" si="0"/>
        <v>1337.7177999999999</v>
      </c>
      <c r="H123" s="2">
        <f t="shared" si="1"/>
        <v>5.0000000000181899E-2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1465.26</v>
      </c>
      <c r="D124" s="1">
        <f>'PR-RAS'!E128</f>
        <v>7087.05</v>
      </c>
      <c r="E124" s="1">
        <v>0</v>
      </c>
      <c r="F124" s="1">
        <v>0</v>
      </c>
      <c r="G124" s="2">
        <f t="shared" si="0"/>
        <v>1923.6412800000001</v>
      </c>
      <c r="H124" s="2">
        <f t="shared" si="1"/>
        <v>0.3100000000001728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1465.26</v>
      </c>
      <c r="D125" s="1">
        <f>'PR-RAS'!E129</f>
        <v>7087.05</v>
      </c>
      <c r="E125" s="1">
        <v>0</v>
      </c>
      <c r="F125" s="1">
        <v>0</v>
      </c>
      <c r="G125" s="2">
        <f t="shared" si="0"/>
        <v>1939.2806399999999</v>
      </c>
      <c r="H125" s="2">
        <f t="shared" si="1"/>
        <v>0.3100000000001728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75412.55</v>
      </c>
      <c r="D129" s="1">
        <f>'PR-RAS'!E133</f>
        <v>80791</v>
      </c>
      <c r="E129" s="1">
        <v>0</v>
      </c>
      <c r="F129" s="1">
        <v>0</v>
      </c>
      <c r="G129" s="2">
        <f t="shared" si="0"/>
        <v>30335.3024</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75412.55</v>
      </c>
      <c r="D130" s="1">
        <f>'PR-RAS'!E134</f>
        <v>80791</v>
      </c>
      <c r="E130" s="1">
        <v>0</v>
      </c>
      <c r="F130" s="1">
        <v>0</v>
      </c>
      <c r="G130" s="2">
        <f t="shared" si="0"/>
        <v>30572.29695</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75412.55</v>
      </c>
      <c r="D131" s="1">
        <f>'PR-RAS'!E135</f>
        <v>80791</v>
      </c>
      <c r="E131" s="1">
        <v>0</v>
      </c>
      <c r="F131" s="1">
        <v>0</v>
      </c>
      <c r="G131" s="2">
        <f t="shared" si="0"/>
        <v>30809.291499999999</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358.35</v>
      </c>
      <c r="D135" s="1">
        <f>'PR-RAS'!E139</f>
        <v>4275.78</v>
      </c>
      <c r="E135" s="1">
        <v>0</v>
      </c>
      <c r="F135" s="1">
        <v>0</v>
      </c>
      <c r="G135" s="2">
        <f t="shared" si="0"/>
        <v>1193.92794</v>
      </c>
      <c r="H135" s="2">
        <f t="shared" si="1"/>
        <v>0.5700000000002774</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358.35</v>
      </c>
      <c r="D146" s="1">
        <f>'PR-RAS'!E150</f>
        <v>4275.78</v>
      </c>
      <c r="E146" s="1">
        <v>0</v>
      </c>
      <c r="F146" s="1">
        <v>0</v>
      </c>
      <c r="G146" s="2">
        <f t="shared" si="0"/>
        <v>1291.9369499999998</v>
      </c>
      <c r="H146" s="2">
        <f t="shared" si="1"/>
        <v>0.5700000000002774</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548544.03</v>
      </c>
      <c r="D147" s="1">
        <f>'PR-RAS'!E151</f>
        <v>626498.78999999992</v>
      </c>
      <c r="E147" s="1">
        <v>0</v>
      </c>
      <c r="F147" s="1">
        <v>0</v>
      </c>
      <c r="G147" s="2">
        <f t="shared" si="0"/>
        <v>263025.07505999994</v>
      </c>
      <c r="H147" s="2">
        <f t="shared" si="1"/>
        <v>0.2400000001071021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454496.10000000003</v>
      </c>
      <c r="D148" s="1">
        <f>'PR-RAS'!E152</f>
        <v>506277.79</v>
      </c>
      <c r="E148" s="1">
        <v>0</v>
      </c>
      <c r="F148" s="1">
        <v>0</v>
      </c>
      <c r="G148" s="2">
        <f t="shared" si="0"/>
        <v>215656.59695999997</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379179.52000000002</v>
      </c>
      <c r="D149" s="1">
        <f>'PR-RAS'!E153</f>
        <v>419216.97</v>
      </c>
      <c r="E149" s="1">
        <v>0</v>
      </c>
      <c r="F149" s="1">
        <v>0</v>
      </c>
      <c r="G149" s="2">
        <f t="shared" si="0"/>
        <v>180206.79207999998</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379179.52000000002</v>
      </c>
      <c r="D150" s="1">
        <f>'PR-RAS'!E154</f>
        <v>419216.97</v>
      </c>
      <c r="E150" s="1">
        <v>0</v>
      </c>
      <c r="F150" s="1">
        <v>0</v>
      </c>
      <c r="G150" s="2">
        <f t="shared" si="0"/>
        <v>181424.40553999998</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12424.8</v>
      </c>
      <c r="D154" s="1">
        <f>'PR-RAS'!E158</f>
        <v>17547.64</v>
      </c>
      <c r="E154" s="1">
        <v>0</v>
      </c>
      <c r="F154" s="1">
        <v>0</v>
      </c>
      <c r="G154" s="2">
        <f t="shared" si="0"/>
        <v>7270.5722400000004</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62891.780000000006</v>
      </c>
      <c r="D155" s="1">
        <f>'PR-RAS'!E159</f>
        <v>69513.179999999993</v>
      </c>
      <c r="E155" s="1">
        <v>0</v>
      </c>
      <c r="F155" s="1">
        <v>0</v>
      </c>
      <c r="G155" s="2">
        <f t="shared" si="0"/>
        <v>31095.393559999997</v>
      </c>
      <c r="H155" s="2">
        <f t="shared" si="1"/>
        <v>0.39999999998690328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62780.800000000003</v>
      </c>
      <c r="D157" s="1">
        <f>'PR-RAS'!E161</f>
        <v>69513.179999999993</v>
      </c>
      <c r="E157" s="1">
        <v>0</v>
      </c>
      <c r="F157" s="1">
        <v>0</v>
      </c>
      <c r="G157" s="2">
        <f t="shared" si="0"/>
        <v>31481.916959999995</v>
      </c>
      <c r="H157" s="2">
        <f t="shared" si="1"/>
        <v>0.3799999999901047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110.98</v>
      </c>
      <c r="D158" s="1">
        <f>'PR-RAS'!E162</f>
        <v>0</v>
      </c>
      <c r="E158" s="1">
        <v>0</v>
      </c>
      <c r="F158" s="1">
        <v>0</v>
      </c>
      <c r="G158" s="2">
        <f t="shared" si="0"/>
        <v>17.423860000000001</v>
      </c>
      <c r="H158" s="2">
        <f t="shared" si="1"/>
        <v>1.9999999999996021E-2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90945.310000000012</v>
      </c>
      <c r="D159" s="1">
        <f>'PR-RAS'!E163</f>
        <v>119618.56</v>
      </c>
      <c r="E159" s="1">
        <v>0</v>
      </c>
      <c r="F159" s="1">
        <v>0</v>
      </c>
      <c r="G159" s="2">
        <f t="shared" si="0"/>
        <v>52168.823940000002</v>
      </c>
      <c r="H159" s="2">
        <f t="shared" si="1"/>
        <v>0.75000000001455192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19936.05</v>
      </c>
      <c r="D160" s="1">
        <f>'PR-RAS'!E164</f>
        <v>29833.59</v>
      </c>
      <c r="E160" s="1">
        <v>0</v>
      </c>
      <c r="F160" s="1">
        <v>0</v>
      </c>
      <c r="G160" s="2">
        <f t="shared" si="0"/>
        <v>12656.913569999999</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2375.89</v>
      </c>
      <c r="D161" s="1">
        <f>'PR-RAS'!E165</f>
        <v>7860.45</v>
      </c>
      <c r="E161" s="1">
        <v>0</v>
      </c>
      <c r="F161" s="1">
        <v>0</v>
      </c>
      <c r="G161" s="2">
        <f t="shared" si="0"/>
        <v>2895.4864000000002</v>
      </c>
      <c r="H161" s="2">
        <f t="shared" si="1"/>
        <v>0.55999999999994543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15450.86</v>
      </c>
      <c r="D162" s="1">
        <f>'PR-RAS'!E166</f>
        <v>20234.59</v>
      </c>
      <c r="E162" s="1">
        <v>0</v>
      </c>
      <c r="F162" s="1">
        <v>0</v>
      </c>
      <c r="G162" s="2">
        <f t="shared" si="0"/>
        <v>9003.12644</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2109.3000000000002</v>
      </c>
      <c r="D163" s="1">
        <f>'PR-RAS'!E167</f>
        <v>1738.55</v>
      </c>
      <c r="E163" s="1">
        <v>0</v>
      </c>
      <c r="F163" s="1">
        <v>0</v>
      </c>
      <c r="G163" s="2">
        <f t="shared" si="0"/>
        <v>904.99680000000001</v>
      </c>
      <c r="H163" s="2">
        <f t="shared" si="1"/>
        <v>0.75000000000022737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41778.380000000005</v>
      </c>
      <c r="D165" s="1">
        <f>'PR-RAS'!E169</f>
        <v>45776.36</v>
      </c>
      <c r="E165" s="1">
        <v>0</v>
      </c>
      <c r="F165" s="1">
        <v>0</v>
      </c>
      <c r="G165" s="2">
        <f t="shared" si="0"/>
        <v>21866.3004</v>
      </c>
      <c r="H165" s="2">
        <f t="shared" si="1"/>
        <v>0.74000000000523869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11511.91</v>
      </c>
      <c r="D166" s="1">
        <f>'PR-RAS'!E170</f>
        <v>18118.11</v>
      </c>
      <c r="E166" s="1">
        <v>0</v>
      </c>
      <c r="F166" s="1">
        <v>0</v>
      </c>
      <c r="G166" s="2">
        <f t="shared" si="0"/>
        <v>7878.4414500000012</v>
      </c>
      <c r="H166" s="2">
        <f t="shared" si="1"/>
        <v>0.2000000000007276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29763.83</v>
      </c>
      <c r="D168" s="1">
        <f>'PR-RAS'!E172</f>
        <v>27103.54</v>
      </c>
      <c r="E168" s="1">
        <v>0</v>
      </c>
      <c r="F168" s="1">
        <v>0</v>
      </c>
      <c r="G168" s="2">
        <f t="shared" si="0"/>
        <v>14023.141970000001</v>
      </c>
      <c r="H168" s="2">
        <f t="shared" si="1"/>
        <v>0.62999999999738066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225.25</v>
      </c>
      <c r="D169" s="1">
        <f>'PR-RAS'!E173</f>
        <v>554.71</v>
      </c>
      <c r="E169" s="1">
        <v>0</v>
      </c>
      <c r="F169" s="1">
        <v>0</v>
      </c>
      <c r="G169" s="2">
        <f t="shared" si="0"/>
        <v>224.22456000000003</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277.39</v>
      </c>
      <c r="D170" s="1">
        <f>'PR-RAS'!E174</f>
        <v>0</v>
      </c>
      <c r="E170" s="1">
        <v>0</v>
      </c>
      <c r="F170" s="1">
        <v>0</v>
      </c>
      <c r="G170" s="2">
        <f t="shared" si="0"/>
        <v>46.878909999999998</v>
      </c>
      <c r="H170" s="2">
        <f t="shared" si="1"/>
        <v>0.38999999999998636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23484.519999999997</v>
      </c>
      <c r="D173" s="1">
        <f>'PR-RAS'!E177</f>
        <v>41261.410000000003</v>
      </c>
      <c r="E173" s="1">
        <v>0</v>
      </c>
      <c r="F173" s="1">
        <v>0</v>
      </c>
      <c r="G173" s="2">
        <f t="shared" si="0"/>
        <v>18233.262479999998</v>
      </c>
      <c r="H173" s="2">
        <f t="shared" si="1"/>
        <v>0.89000000000669388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2529.1</v>
      </c>
      <c r="D174" s="1">
        <f>'PR-RAS'!E178</f>
        <v>11400.69</v>
      </c>
      <c r="E174" s="1">
        <v>0</v>
      </c>
      <c r="F174" s="1">
        <v>0</v>
      </c>
      <c r="G174" s="2">
        <f t="shared" si="0"/>
        <v>4382.1730399999997</v>
      </c>
      <c r="H174" s="2">
        <f t="shared" si="1"/>
        <v>0.40999999999939973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1778.21</v>
      </c>
      <c r="D175" s="1">
        <f>'PR-RAS'!E179</f>
        <v>5225.96</v>
      </c>
      <c r="E175" s="1">
        <v>0</v>
      </c>
      <c r="F175" s="1">
        <v>0</v>
      </c>
      <c r="G175" s="2">
        <f t="shared" si="0"/>
        <v>2128.0426200000002</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1091.6500000000001</v>
      </c>
      <c r="D176" s="1">
        <f>'PR-RAS'!E180</f>
        <v>141.83000000000001</v>
      </c>
      <c r="E176" s="1">
        <v>0</v>
      </c>
      <c r="F176" s="1">
        <v>0</v>
      </c>
      <c r="G176" s="2">
        <f t="shared" si="0"/>
        <v>240.67925000000002</v>
      </c>
      <c r="H176" s="2">
        <f t="shared" si="1"/>
        <v>0.51999999999989654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1682.82</v>
      </c>
      <c r="D177" s="1">
        <f>'PR-RAS'!E181</f>
        <v>2330.14</v>
      </c>
      <c r="E177" s="1">
        <v>0</v>
      </c>
      <c r="F177" s="1">
        <v>0</v>
      </c>
      <c r="G177" s="2">
        <f t="shared" si="0"/>
        <v>1116.3855999999998</v>
      </c>
      <c r="H177" s="2">
        <f t="shared" si="1"/>
        <v>0.31999999999993634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6470.24</v>
      </c>
      <c r="D178" s="1">
        <f>'PR-RAS'!E182</f>
        <v>9305.16</v>
      </c>
      <c r="E178" s="1">
        <v>0</v>
      </c>
      <c r="F178" s="1">
        <v>0</v>
      </c>
      <c r="G178" s="2">
        <f t="shared" si="0"/>
        <v>4439.2591199999997</v>
      </c>
      <c r="H178" s="2">
        <f t="shared" si="1"/>
        <v>0.3999999999996362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131.4</v>
      </c>
      <c r="D179" s="1">
        <f>'PR-RAS'!E183</f>
        <v>0</v>
      </c>
      <c r="E179" s="1">
        <v>0</v>
      </c>
      <c r="F179" s="1">
        <v>0</v>
      </c>
      <c r="G179" s="2">
        <f t="shared" si="0"/>
        <v>23.389199999999999</v>
      </c>
      <c r="H179" s="2">
        <f t="shared" si="1"/>
        <v>0.40000000000000568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2458.61</v>
      </c>
      <c r="D180" s="1">
        <f>'PR-RAS'!E184</f>
        <v>6139.1</v>
      </c>
      <c r="E180" s="1">
        <v>0</v>
      </c>
      <c r="F180" s="1">
        <v>0</v>
      </c>
      <c r="G180" s="2">
        <f t="shared" si="0"/>
        <v>2637.8889899999999</v>
      </c>
      <c r="H180" s="2">
        <f t="shared" si="1"/>
        <v>0.49000000000023647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705.14</v>
      </c>
      <c r="D181" s="1">
        <f>'PR-RAS'!E185</f>
        <v>1320.67</v>
      </c>
      <c r="E181" s="1">
        <v>0</v>
      </c>
      <c r="F181" s="1">
        <v>0</v>
      </c>
      <c r="G181" s="2">
        <f t="shared" si="0"/>
        <v>602.3664</v>
      </c>
      <c r="H181" s="2">
        <f t="shared" si="1"/>
        <v>0.4699999999999136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6637.35</v>
      </c>
      <c r="D182" s="1">
        <f>'PR-RAS'!E186</f>
        <v>5397.86</v>
      </c>
      <c r="E182" s="1">
        <v>0</v>
      </c>
      <c r="F182" s="1">
        <v>0</v>
      </c>
      <c r="G182" s="2">
        <f t="shared" si="0"/>
        <v>3155.3856699999997</v>
      </c>
      <c r="H182" s="2">
        <f t="shared" si="1"/>
        <v>0.49000000000069122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5746.36</v>
      </c>
      <c r="D184" s="1">
        <f>'PR-RAS'!E188</f>
        <v>2747.2</v>
      </c>
      <c r="E184" s="1">
        <v>0</v>
      </c>
      <c r="F184" s="1">
        <v>0</v>
      </c>
      <c r="G184" s="2">
        <f t="shared" si="0"/>
        <v>2057.0590799999995</v>
      </c>
      <c r="H184" s="2">
        <f t="shared" si="1"/>
        <v>0.55999999999949068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607.61</v>
      </c>
      <c r="D186" s="1">
        <f>'PR-RAS'!E190</f>
        <v>636.26</v>
      </c>
      <c r="E186" s="1">
        <v>0</v>
      </c>
      <c r="F186" s="1">
        <v>0</v>
      </c>
      <c r="G186" s="2">
        <f t="shared" si="0"/>
        <v>347.82405</v>
      </c>
      <c r="H186" s="2">
        <f t="shared" si="1"/>
        <v>0.64999999999997726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33.18</v>
      </c>
      <c r="D188" s="1">
        <f>'PR-RAS'!E192</f>
        <v>0</v>
      </c>
      <c r="E188" s="1">
        <v>0</v>
      </c>
      <c r="F188" s="1">
        <v>0</v>
      </c>
      <c r="G188" s="2">
        <f t="shared" si="0"/>
        <v>6.2046599999999996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2191.89</v>
      </c>
      <c r="D189" s="1">
        <f>'PR-RAS'!E193</f>
        <v>2110.94</v>
      </c>
      <c r="E189" s="1">
        <v>0</v>
      </c>
      <c r="F189" s="1">
        <v>0</v>
      </c>
      <c r="G189" s="2">
        <f t="shared" si="0"/>
        <v>1205.7887600000001</v>
      </c>
      <c r="H189" s="2">
        <f t="shared" si="1"/>
        <v>0.17000000000007276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2913.68</v>
      </c>
      <c r="D190" s="1">
        <f>'PR-RAS'!E194</f>
        <v>0</v>
      </c>
      <c r="E190" s="1">
        <v>0</v>
      </c>
      <c r="F190" s="1">
        <v>0</v>
      </c>
      <c r="G190" s="2">
        <f t="shared" si="0"/>
        <v>550.68552</v>
      </c>
      <c r="H190" s="2">
        <f t="shared" si="1"/>
        <v>0.32000000000016371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3102.62</v>
      </c>
      <c r="D192" s="1">
        <f>'PR-RAS'!E196</f>
        <v>534.59</v>
      </c>
      <c r="E192" s="1">
        <v>0</v>
      </c>
      <c r="F192" s="1">
        <v>0</v>
      </c>
      <c r="G192" s="2">
        <f t="shared" si="0"/>
        <v>796.81380000000001</v>
      </c>
      <c r="H192" s="2">
        <f t="shared" si="1"/>
        <v>0.79000000000007731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3102.62</v>
      </c>
      <c r="D206" s="1">
        <f>'PR-RAS'!E210</f>
        <v>534.59</v>
      </c>
      <c r="E206" s="1">
        <v>0</v>
      </c>
      <c r="F206" s="1">
        <v>0</v>
      </c>
      <c r="G206" s="2">
        <f t="shared" si="0"/>
        <v>855.21899999999994</v>
      </c>
      <c r="H206" s="2">
        <f t="shared" si="1"/>
        <v>0.79000000000007731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620.64</v>
      </c>
      <c r="D207" s="1">
        <f>'PR-RAS'!E211</f>
        <v>534.46</v>
      </c>
      <c r="E207" s="1">
        <v>0</v>
      </c>
      <c r="F207" s="1">
        <v>0</v>
      </c>
      <c r="G207" s="2">
        <f t="shared" si="0"/>
        <v>348.04935999999998</v>
      </c>
      <c r="H207" s="2">
        <f t="shared" si="1"/>
        <v>0.82000000000005002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2481.98</v>
      </c>
      <c r="D209" s="1">
        <f>'PR-RAS'!E213</f>
        <v>0.13</v>
      </c>
      <c r="E209" s="1">
        <v>0</v>
      </c>
      <c r="F209" s="1">
        <v>0</v>
      </c>
      <c r="G209" s="2">
        <f t="shared" si="0"/>
        <v>516.30592000000001</v>
      </c>
      <c r="H209" s="2">
        <f t="shared" si="1"/>
        <v>0.14999999999998181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67.849999999999994</v>
      </c>
      <c r="E259" s="1">
        <v>0</v>
      </c>
      <c r="F259" s="1">
        <v>0</v>
      </c>
      <c r="G259" s="2">
        <f t="shared" si="0"/>
        <v>35.010599999999997</v>
      </c>
      <c r="H259" s="2">
        <f t="shared" si="1"/>
        <v>0.15000000000000568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67.849999999999994</v>
      </c>
      <c r="E260" s="1">
        <v>0</v>
      </c>
      <c r="F260" s="1">
        <v>0</v>
      </c>
      <c r="G260" s="2">
        <f t="shared" si="0"/>
        <v>35.146299999999997</v>
      </c>
      <c r="H260" s="2">
        <f t="shared" si="1"/>
        <v>0.15000000000000568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67.849999999999994</v>
      </c>
      <c r="E262" s="1">
        <v>0</v>
      </c>
      <c r="F262" s="1">
        <v>0</v>
      </c>
      <c r="G262" s="2">
        <f t="shared" si="0"/>
        <v>35.417699999999996</v>
      </c>
      <c r="H262" s="2">
        <f t="shared" si="1"/>
        <v>0.15000000000000568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548544.03</v>
      </c>
      <c r="D285" s="1">
        <f>'PR-RAS'!E289</f>
        <v>626498.78999999992</v>
      </c>
      <c r="E285" s="1">
        <v>0</v>
      </c>
      <c r="F285" s="1">
        <v>0</v>
      </c>
      <c r="G285" s="2">
        <f t="shared" si="8"/>
        <v>511637.81723999995</v>
      </c>
      <c r="H285" s="2">
        <f t="shared" si="9"/>
        <v>0.2400000001071021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150.01000000000931</v>
      </c>
      <c r="D286" s="1">
        <f>'PR-RAS'!E290</f>
        <v>0</v>
      </c>
      <c r="E286" s="1">
        <v>0</v>
      </c>
      <c r="F286" s="1">
        <v>0</v>
      </c>
      <c r="G286" s="2">
        <f t="shared" si="8"/>
        <v>42.752850000002653</v>
      </c>
      <c r="H286" s="2">
        <f t="shared" si="9"/>
        <v>1.0000000009313226E-2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11359.759999999893</v>
      </c>
      <c r="E287" s="1">
        <v>0</v>
      </c>
      <c r="F287" s="1">
        <v>0</v>
      </c>
      <c r="G287" s="2">
        <f t="shared" si="8"/>
        <v>6497.7827199999383</v>
      </c>
      <c r="H287" s="2">
        <f t="shared" si="9"/>
        <v>0.2400000001071021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67928.820000000007</v>
      </c>
      <c r="D288" s="1">
        <f>'PR-RAS'!E292</f>
        <v>53144.2</v>
      </c>
      <c r="E288" s="1">
        <v>0</v>
      </c>
      <c r="F288" s="1">
        <v>0</v>
      </c>
      <c r="G288" s="2">
        <f t="shared" si="8"/>
        <v>50000.342139999993</v>
      </c>
      <c r="H288" s="2">
        <f t="shared" si="9"/>
        <v>0.3799999999901047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1061.8399999999999</v>
      </c>
      <c r="D290" s="1">
        <f>'PR-RAS'!E294</f>
        <v>1352.88</v>
      </c>
      <c r="E290" s="1">
        <v>0</v>
      </c>
      <c r="F290" s="1">
        <v>0</v>
      </c>
      <c r="G290" s="2">
        <f t="shared" si="8"/>
        <v>1088.8364000000001</v>
      </c>
      <c r="H290" s="2">
        <f t="shared" si="9"/>
        <v>0.27999999999997272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0.05</v>
      </c>
      <c r="D291" s="1">
        <f>'PR-RAS'!E295</f>
        <v>357.46</v>
      </c>
      <c r="E291" s="1">
        <v>0</v>
      </c>
      <c r="F291" s="1">
        <v>0</v>
      </c>
      <c r="G291" s="2">
        <f t="shared" si="8"/>
        <v>207.34129999999996</v>
      </c>
      <c r="H291" s="2">
        <f t="shared" si="9"/>
        <v>0.50999999999997958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457.3</v>
      </c>
      <c r="D345" s="1">
        <f>'PR-RAS'!E350</f>
        <v>1824.83</v>
      </c>
      <c r="E345" s="1">
        <v>0</v>
      </c>
      <c r="F345" s="1">
        <v>0</v>
      </c>
      <c r="G345" s="2">
        <f t="shared" si="8"/>
        <v>1412.7942399999999</v>
      </c>
      <c r="H345" s="2">
        <f t="shared" si="9"/>
        <v>0.47000000000008413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457.3</v>
      </c>
      <c r="D358" s="1">
        <f>'PR-RAS'!E363</f>
        <v>1824.83</v>
      </c>
      <c r="E358" s="1">
        <v>0</v>
      </c>
      <c r="F358" s="1">
        <v>0</v>
      </c>
      <c r="G358" s="2">
        <f t="shared" si="8"/>
        <v>1466.18472</v>
      </c>
      <c r="H358" s="2">
        <f t="shared" si="9"/>
        <v>0.47000000000008413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1423.68</v>
      </c>
      <c r="E364" s="1">
        <v>0</v>
      </c>
      <c r="F364" s="1">
        <v>0</v>
      </c>
      <c r="G364" s="2">
        <f t="shared" si="8"/>
        <v>1033.59168</v>
      </c>
      <c r="H364" s="2">
        <f t="shared" si="9"/>
        <v>0.31999999999993634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1423.68</v>
      </c>
      <c r="E365" s="1">
        <v>0</v>
      </c>
      <c r="F365" s="1">
        <v>0</v>
      </c>
      <c r="G365" s="2">
        <f t="shared" si="8"/>
        <v>1036.43904</v>
      </c>
      <c r="H365" s="2">
        <f t="shared" si="9"/>
        <v>0.31999999999993634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457.3</v>
      </c>
      <c r="D378" s="1">
        <f>'PR-RAS'!E383</f>
        <v>401.15</v>
      </c>
      <c r="E378" s="1">
        <v>0</v>
      </c>
      <c r="F378" s="1">
        <v>0</v>
      </c>
      <c r="G378" s="2">
        <f t="shared" si="8"/>
        <v>474.86919999999998</v>
      </c>
      <c r="H378" s="2">
        <f t="shared" si="9"/>
        <v>0.44999999999998863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457.3</v>
      </c>
      <c r="D379" s="1">
        <f>'PR-RAS'!E384</f>
        <v>401.15</v>
      </c>
      <c r="E379" s="1">
        <v>0</v>
      </c>
      <c r="F379" s="1">
        <v>0</v>
      </c>
      <c r="G379" s="2">
        <f t="shared" si="8"/>
        <v>476.12879999999996</v>
      </c>
      <c r="H379" s="2">
        <f t="shared" si="9"/>
        <v>0.44999999999998863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457.3</v>
      </c>
      <c r="D403" s="1">
        <f>'PR-RAS'!E408</f>
        <v>1824.83</v>
      </c>
      <c r="E403" s="1">
        <v>0</v>
      </c>
      <c r="F403" s="1">
        <v>0</v>
      </c>
      <c r="G403" s="2">
        <f t="shared" si="8"/>
        <v>1650.99792</v>
      </c>
      <c r="H403" s="2">
        <f t="shared" si="9"/>
        <v>0.47000000000008413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548694.04</v>
      </c>
      <c r="D407" s="1">
        <f>'PR-RAS'!E412</f>
        <v>615139.03</v>
      </c>
      <c r="E407" s="1">
        <v>0</v>
      </c>
      <c r="F407" s="1">
        <v>0</v>
      </c>
      <c r="G407" s="2">
        <f t="shared" si="8"/>
        <v>722262.67260000005</v>
      </c>
      <c r="H407" s="2">
        <f t="shared" si="9"/>
        <v>7.000000006519258E-2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549001.33000000007</v>
      </c>
      <c r="D408" s="1">
        <f>'PR-RAS'!E413</f>
        <v>628323.61999999988</v>
      </c>
      <c r="E408" s="1">
        <v>0</v>
      </c>
      <c r="F408" s="1">
        <v>0</v>
      </c>
      <c r="G408" s="2">
        <f t="shared" si="8"/>
        <v>734898.96798999992</v>
      </c>
      <c r="H408" s="2">
        <f t="shared" si="9"/>
        <v>0.71000000019557774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307.29000000003725</v>
      </c>
      <c r="D410" s="1">
        <f>'PR-RAS'!E415</f>
        <v>13184.589999999851</v>
      </c>
      <c r="E410" s="1">
        <v>0</v>
      </c>
      <c r="F410" s="1">
        <v>0</v>
      </c>
      <c r="G410" s="2">
        <f t="shared" si="8"/>
        <v>10910.676229999892</v>
      </c>
      <c r="H410" s="2">
        <f t="shared" si="9"/>
        <v>0.70000000018626451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67928.820000000007</v>
      </c>
      <c r="D411" s="1">
        <f>'PR-RAS'!E416</f>
        <v>53144.2</v>
      </c>
      <c r="E411" s="1">
        <v>0</v>
      </c>
      <c r="F411" s="1">
        <v>0</v>
      </c>
      <c r="G411" s="2">
        <f t="shared" si="8"/>
        <v>71429.060199999993</v>
      </c>
      <c r="H411" s="2">
        <f t="shared" si="9"/>
        <v>0.3799999999901047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1061.8399999999999</v>
      </c>
      <c r="D413" s="1">
        <f>'PR-RAS'!E418</f>
        <v>1352.88</v>
      </c>
      <c r="E413" s="1">
        <v>0</v>
      </c>
      <c r="F413" s="1">
        <v>0</v>
      </c>
      <c r="G413" s="2">
        <f t="shared" si="8"/>
        <v>1552.2512000000002</v>
      </c>
      <c r="H413" s="2">
        <f t="shared" si="9"/>
        <v>0.27999999999997272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548694.04</v>
      </c>
      <c r="D633" s="1">
        <f>'PR-RAS'!E639</f>
        <v>615139.03</v>
      </c>
      <c r="E633" s="1">
        <v>0</v>
      </c>
      <c r="F633" s="1">
        <v>0</v>
      </c>
      <c r="G633" s="2">
        <f t="shared" si="10"/>
        <v>1124310.3672</v>
      </c>
      <c r="H633" s="2">
        <f t="shared" si="11"/>
        <v>7.000000006519258E-2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549001.33000000007</v>
      </c>
      <c r="D634" s="1">
        <f>'PR-RAS'!E640</f>
        <v>628323.61999999988</v>
      </c>
      <c r="E634" s="1">
        <v>0</v>
      </c>
      <c r="F634" s="1">
        <v>0</v>
      </c>
      <c r="G634" s="2">
        <f t="shared" si="10"/>
        <v>1142975.5448099999</v>
      </c>
      <c r="H634" s="2">
        <f t="shared" si="11"/>
        <v>0.71000000019557774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307.29000000003725</v>
      </c>
      <c r="D636" s="1">
        <f>'PR-RAS'!E642</f>
        <v>13184.589999999851</v>
      </c>
      <c r="E636" s="1">
        <v>0</v>
      </c>
      <c r="F636" s="1">
        <v>0</v>
      </c>
      <c r="G636" s="2">
        <f t="shared" si="10"/>
        <v>16939.558449999833</v>
      </c>
      <c r="H636" s="2">
        <f t="shared" si="11"/>
        <v>0.70000000018626451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67928.820000000007</v>
      </c>
      <c r="D637" s="1">
        <f>'PR-RAS'!E643</f>
        <v>53144.2</v>
      </c>
      <c r="E637" s="1">
        <v>0</v>
      </c>
      <c r="F637" s="1">
        <v>0</v>
      </c>
      <c r="G637" s="2">
        <f t="shared" si="10"/>
        <v>110802.15192</v>
      </c>
      <c r="H637" s="2">
        <f t="shared" si="11"/>
        <v>0.3799999999901047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67621.52999999997</v>
      </c>
      <c r="D639" s="1">
        <f>'PR-RAS'!E645</f>
        <v>39959.610000000146</v>
      </c>
      <c r="E639" s="1">
        <v>0</v>
      </c>
      <c r="F639" s="1">
        <v>0</v>
      </c>
      <c r="G639" s="2">
        <f t="shared" si="10"/>
        <v>94130.998500000162</v>
      </c>
      <c r="H639" s="2">
        <f t="shared" si="11"/>
        <v>0.85999999988416675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80123.320000000007</v>
      </c>
      <c r="D641" s="1">
        <f>'PR-RAS'!E647</f>
        <v>90698.23</v>
      </c>
      <c r="E641" s="1">
        <v>0</v>
      </c>
      <c r="F641" s="1">
        <v>0</v>
      </c>
      <c r="G641" s="2">
        <f t="shared" si="10"/>
        <v>167372.65919999999</v>
      </c>
      <c r="H641" s="2">
        <f t="shared" si="11"/>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71803.5</v>
      </c>
      <c r="D642" s="1">
        <f>'PR-RAS'!E649</f>
        <v>52115.96</v>
      </c>
      <c r="E642" s="1">
        <v>0</v>
      </c>
      <c r="F642" s="1">
        <v>0</v>
      </c>
      <c r="G642" s="2">
        <f t="shared" si="10"/>
        <v>112838.70421999999</v>
      </c>
      <c r="H642" s="2">
        <f t="shared" si="11"/>
        <v>0.54000000000087311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547147.94999999995</v>
      </c>
      <c r="D643" s="1">
        <f>'PR-RAS'!E650</f>
        <v>628135.44999999995</v>
      </c>
      <c r="E643" s="1">
        <v>0</v>
      </c>
      <c r="F643" s="1">
        <v>0</v>
      </c>
      <c r="G643" s="2">
        <f t="shared" si="10"/>
        <v>1157794.9017</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555226.04</v>
      </c>
      <c r="D644" s="1">
        <f>'PR-RAS'!E651</f>
        <v>646219.06999999995</v>
      </c>
      <c r="E644" s="1">
        <v>0</v>
      </c>
      <c r="F644" s="1">
        <v>0</v>
      </c>
      <c r="G644" s="2">
        <f t="shared" si="10"/>
        <v>1188048.0677400001</v>
      </c>
      <c r="H644" s="2">
        <f t="shared" si="11"/>
        <v>0.10999999998603016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63725.409999999916</v>
      </c>
      <c r="D645" s="1">
        <f>'PR-RAS'!E652</f>
        <v>34032.339999999967</v>
      </c>
      <c r="E645" s="1">
        <v>0</v>
      </c>
      <c r="F645" s="1">
        <v>0</v>
      </c>
      <c r="G645" s="2">
        <f t="shared" si="10"/>
        <v>84872.817959999913</v>
      </c>
      <c r="H645" s="2">
        <f t="shared" si="11"/>
        <v>0.74999999988358468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57</v>
      </c>
      <c r="D647" s="1">
        <f>'PR-RAS'!E654</f>
        <v>55</v>
      </c>
      <c r="E647" s="1">
        <v>0</v>
      </c>
      <c r="F647" s="1">
        <v>0</v>
      </c>
      <c r="G647" s="2">
        <f t="shared" si="10"/>
        <v>107.88200000000001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42</v>
      </c>
      <c r="D649" s="1">
        <f>'PR-RAS'!E656</f>
        <v>42</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53.09</v>
      </c>
      <c r="D663" s="1">
        <f>'PR-RAS'!E670</f>
        <v>333.28</v>
      </c>
      <c r="E663" s="1">
        <v>0</v>
      </c>
      <c r="F663" s="1">
        <v>0</v>
      </c>
      <c r="G663" s="2">
        <f t="shared" si="10"/>
        <v>476.4083</v>
      </c>
      <c r="H663" s="2">
        <f t="shared" si="11"/>
        <v>0.36999999999997613</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1012.43</v>
      </c>
      <c r="D664" s="1">
        <f>'PR-RAS'!E671</f>
        <v>1606.65</v>
      </c>
      <c r="E664" s="1">
        <v>0</v>
      </c>
      <c r="F664" s="1">
        <v>0</v>
      </c>
      <c r="G664" s="2">
        <f t="shared" si="10"/>
        <v>2801.6589900000004</v>
      </c>
      <c r="H664" s="2">
        <f t="shared" si="11"/>
        <v>0.77999999999985903</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459705.31</v>
      </c>
      <c r="D668" s="1">
        <f>'PR-RAS'!E675</f>
        <v>509010.45</v>
      </c>
      <c r="E668" s="1">
        <v>0</v>
      </c>
      <c r="F668" s="1">
        <v>0</v>
      </c>
      <c r="G668" s="2">
        <f t="shared" si="10"/>
        <v>985643.38207000005</v>
      </c>
      <c r="H668" s="2">
        <f t="shared" si="11"/>
        <v>0.76000000000931323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4114.3999999999996</v>
      </c>
      <c r="D669" s="1">
        <f>'PR-RAS'!E676</f>
        <v>820</v>
      </c>
      <c r="E669" s="1">
        <v>0</v>
      </c>
      <c r="F669" s="1">
        <v>0</v>
      </c>
      <c r="G669" s="2">
        <f t="shared" si="10"/>
        <v>3843.9391999999998</v>
      </c>
      <c r="H669" s="2">
        <f t="shared" si="11"/>
        <v>0.3999999999996362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5039.49</v>
      </c>
      <c r="D687" s="1">
        <f>'PR-RAS'!E694</f>
        <v>6047.2</v>
      </c>
      <c r="E687" s="1">
        <v>0</v>
      </c>
      <c r="F687" s="1">
        <v>0</v>
      </c>
      <c r="G687" s="2">
        <f t="shared" si="10"/>
        <v>11753.848540000001</v>
      </c>
      <c r="H687" s="2">
        <f t="shared" si="11"/>
        <v>0.68999999999959982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2083.7800000000002</v>
      </c>
      <c r="E709" s="1">
        <v>0</v>
      </c>
      <c r="F709" s="1">
        <v>0</v>
      </c>
      <c r="G709" s="2">
        <f t="shared" si="10"/>
        <v>2950.6324800000002</v>
      </c>
      <c r="H709" s="2">
        <f t="shared" si="11"/>
        <v>0.21999999999979991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933.44</v>
      </c>
      <c r="D710" s="1">
        <f>'PR-RAS'!E717</f>
        <v>1827.57</v>
      </c>
      <c r="E710" s="1">
        <v>0</v>
      </c>
      <c r="F710" s="1">
        <v>0</v>
      </c>
      <c r="G710" s="2">
        <f t="shared" si="10"/>
        <v>3253.3032199999998</v>
      </c>
      <c r="H710" s="2">
        <f t="shared" si="11"/>
        <v>0.87000000000011823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15450.86</v>
      </c>
      <c r="D711" s="1">
        <f>'PR-RAS'!E718</f>
        <v>20234.59</v>
      </c>
      <c r="E711" s="1">
        <v>0</v>
      </c>
      <c r="F711" s="1">
        <v>0</v>
      </c>
      <c r="G711" s="2">
        <f t="shared" si="10"/>
        <v>39703.2284</v>
      </c>
      <c r="H711" s="2">
        <f t="shared" si="11"/>
        <v>0.5499999999992724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1160.6600000000001</v>
      </c>
      <c r="D715" s="1">
        <f>'PR-RAS'!E722</f>
        <v>308.35000000000002</v>
      </c>
      <c r="E715" s="1">
        <v>0</v>
      </c>
      <c r="F715" s="1">
        <v>0</v>
      </c>
      <c r="G715" s="2">
        <f t="shared" si="10"/>
        <v>1269.03504</v>
      </c>
      <c r="H715" s="2">
        <f t="shared" si="11"/>
        <v>0.68999999999994088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19.91</v>
      </c>
      <c r="D716" s="1">
        <f>'PR-RAS'!E723</f>
        <v>0</v>
      </c>
      <c r="E716" s="1">
        <v>0</v>
      </c>
      <c r="F716" s="1">
        <v>0</v>
      </c>
      <c r="G716" s="2">
        <f t="shared" si="10"/>
        <v>14.23565</v>
      </c>
      <c r="H716" s="2">
        <f t="shared" si="11"/>
        <v>8.9999999999999858E-2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90036.35</v>
      </c>
      <c r="D1480" s="6"/>
      <c r="E1480" s="6">
        <v>0</v>
      </c>
      <c r="F1480" s="6">
        <v>0</v>
      </c>
      <c r="G1480" s="7">
        <f t="shared" ref="G1480:G1580" si="34">B1480/1000*C1480</f>
        <v>90.036350000000013</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1122200.3400000003</v>
      </c>
      <c r="D1481" s="1">
        <v>0</v>
      </c>
      <c r="E1481" s="1">
        <v>0</v>
      </c>
      <c r="F1481" s="1">
        <v>0</v>
      </c>
      <c r="G1481" s="2">
        <f t="shared" si="34"/>
        <v>2244.4006800000006</v>
      </c>
      <c r="H1481" s="2">
        <f t="shared" si="35"/>
        <v>0.34000000031664968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1120375.5100000002</v>
      </c>
      <c r="D1483" s="1">
        <v>0</v>
      </c>
      <c r="E1483" s="1">
        <v>0</v>
      </c>
      <c r="F1483" s="1">
        <v>0</v>
      </c>
      <c r="G1483" s="2">
        <f t="shared" si="34"/>
        <v>4481.5020400000012</v>
      </c>
      <c r="H1483" s="2">
        <f t="shared" si="35"/>
        <v>0.48999999975785613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998459.67</v>
      </c>
      <c r="D1484" s="1">
        <v>0</v>
      </c>
      <c r="E1484" s="1">
        <v>0</v>
      </c>
      <c r="F1484" s="1">
        <v>0</v>
      </c>
      <c r="G1484" s="2">
        <f t="shared" si="34"/>
        <v>4992.29835</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119566.41</v>
      </c>
      <c r="D1485" s="1">
        <v>0</v>
      </c>
      <c r="E1485" s="1">
        <v>0</v>
      </c>
      <c r="F1485" s="1">
        <v>0</v>
      </c>
      <c r="G1485" s="2">
        <f t="shared" si="34"/>
        <v>717.39846</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534.59</v>
      </c>
      <c r="D1486" s="1">
        <v>0</v>
      </c>
      <c r="E1486" s="1">
        <v>0</v>
      </c>
      <c r="F1486" s="1">
        <v>0</v>
      </c>
      <c r="G1486" s="2">
        <f t="shared" si="34"/>
        <v>3.7421300000000004</v>
      </c>
      <c r="H1486" s="2">
        <f t="shared" si="35"/>
        <v>0.40999999999996817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1814.84</v>
      </c>
      <c r="D1491" s="1">
        <v>0</v>
      </c>
      <c r="E1491" s="1">
        <v>0</v>
      </c>
      <c r="F1491" s="1">
        <v>0</v>
      </c>
      <c r="G1491" s="2">
        <f t="shared" si="34"/>
        <v>21.778079999999999</v>
      </c>
      <c r="H1491" s="2">
        <f t="shared" si="35"/>
        <v>0.16000000000008185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1824.83</v>
      </c>
      <c r="D1492" s="1">
        <v>0</v>
      </c>
      <c r="E1492" s="1">
        <v>0</v>
      </c>
      <c r="F1492" s="1">
        <v>0</v>
      </c>
      <c r="G1492" s="2">
        <f t="shared" si="34"/>
        <v>23.722789999999996</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1117519.33</v>
      </c>
      <c r="D1499" s="1">
        <v>0</v>
      </c>
      <c r="E1499" s="1">
        <v>0</v>
      </c>
      <c r="F1499" s="1">
        <v>0</v>
      </c>
      <c r="G1499" s="2">
        <f t="shared" si="34"/>
        <v>22350.386600000002</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1116235.6800000002</v>
      </c>
      <c r="D1501" s="1">
        <v>0</v>
      </c>
      <c r="E1501" s="1">
        <v>0</v>
      </c>
      <c r="F1501" s="1">
        <v>0</v>
      </c>
      <c r="G1501" s="2">
        <f t="shared" si="34"/>
        <v>24557.184960000002</v>
      </c>
      <c r="H1501" s="2">
        <f t="shared" si="35"/>
        <v>0.31999999983236194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996137.3</v>
      </c>
      <c r="D1502" s="1">
        <v>0</v>
      </c>
      <c r="E1502" s="1">
        <v>0</v>
      </c>
      <c r="F1502" s="1">
        <v>0</v>
      </c>
      <c r="G1502" s="2">
        <f t="shared" si="34"/>
        <v>22911.157900000002</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119465.34</v>
      </c>
      <c r="D1503" s="1">
        <v>0</v>
      </c>
      <c r="E1503" s="1">
        <v>0</v>
      </c>
      <c r="F1503" s="1">
        <v>0</v>
      </c>
      <c r="G1503" s="2">
        <f t="shared" si="34"/>
        <v>2867.1681600000002</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633.04</v>
      </c>
      <c r="D1504" s="1">
        <v>0</v>
      </c>
      <c r="E1504" s="1">
        <v>0</v>
      </c>
      <c r="F1504" s="1">
        <v>0</v>
      </c>
      <c r="G1504" s="2">
        <f t="shared" si="34"/>
        <v>15.826000000000001</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1283.6500000000001</v>
      </c>
      <c r="D1510" s="1">
        <v>0</v>
      </c>
      <c r="E1510" s="1">
        <v>0</v>
      </c>
      <c r="F1510" s="1">
        <v>0</v>
      </c>
      <c r="G1510" s="2">
        <f t="shared" si="34"/>
        <v>39.793150000000004</v>
      </c>
      <c r="H1510" s="2">
        <f t="shared" si="35"/>
        <v>0.34999999999990905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94717.360000000335</v>
      </c>
      <c r="D1517" s="1">
        <v>0</v>
      </c>
      <c r="E1517" s="1">
        <v>0</v>
      </c>
      <c r="F1517" s="1">
        <v>0</v>
      </c>
      <c r="G1517" s="2">
        <f t="shared" si="34"/>
        <v>3599.2596800000128</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94717.36</v>
      </c>
      <c r="D1576" s="1">
        <v>0</v>
      </c>
      <c r="E1576" s="1">
        <v>0</v>
      </c>
      <c r="F1576" s="1">
        <v>0</v>
      </c>
      <c r="G1576" s="2">
        <f t="shared" si="34"/>
        <v>9187.5839200000009</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94717.36</v>
      </c>
      <c r="D1578" s="1">
        <v>0</v>
      </c>
      <c r="E1578" s="1">
        <v>0</v>
      </c>
      <c r="F1578" s="1">
        <v>0</v>
      </c>
      <c r="G1578" s="2">
        <f t="shared" si="34"/>
        <v>9377.0186400000002</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17370</v>
      </c>
      <c r="H6" s="19" t="s">
        <v>26</v>
      </c>
      <c r="I6" s="20" t="s">
        <v>27</v>
      </c>
      <c r="J6" s="4"/>
      <c r="L6" s="4"/>
      <c r="M6" s="4"/>
      <c r="N6" s="4"/>
      <c r="O6" s="4"/>
      <c r="P6" s="4"/>
      <c r="Q6" s="4"/>
      <c r="R6" s="4"/>
      <c r="S6" s="4"/>
      <c r="T6" s="4"/>
      <c r="U6" s="4"/>
      <c r="V6" s="4"/>
      <c r="W6" s="4"/>
      <c r="X6" s="4"/>
    </row>
    <row r="7" spans="1:24" ht="15" customHeight="1" x14ac:dyDescent="0.25">
      <c r="B7" s="21"/>
      <c r="C7" s="22"/>
      <c r="D7" s="23"/>
      <c r="E7" s="316" t="s">
        <v>28</v>
      </c>
      <c r="F7" s="319" t="s">
        <v>29</v>
      </c>
      <c r="G7" s="320"/>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7"/>
      <c r="F8" s="308" t="s">
        <v>32</v>
      </c>
      <c r="G8" s="309"/>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7"/>
      <c r="F9" s="310" t="s">
        <v>33</v>
      </c>
      <c r="G9" s="311"/>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7"/>
      <c r="F10" s="308" t="s">
        <v>36</v>
      </c>
      <c r="G10" s="309"/>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8"/>
      <c r="F11" s="321" t="s">
        <v>37</v>
      </c>
      <c r="G11" s="322"/>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3" t="s">
        <v>29</v>
      </c>
      <c r="B16" s="329" t="str">
        <f>'PR-RAS'!B6</f>
        <v xml:space="preserve">PRIHODI POSLOVANJA (šifre 61+62+63+64+65+66+67+68) </v>
      </c>
      <c r="C16" s="330"/>
      <c r="D16" s="330"/>
      <c r="E16" s="330"/>
      <c r="F16" s="331"/>
      <c r="G16" s="34" t="str">
        <f>'PR-RAS'!C6</f>
        <v>6</v>
      </c>
      <c r="H16" s="170">
        <f>'PR-RAS'!D6</f>
        <v>548694.04</v>
      </c>
      <c r="I16" s="170">
        <f>'PR-RAS'!E6</f>
        <v>615139.03</v>
      </c>
      <c r="J16" s="4"/>
      <c r="K16" s="4"/>
      <c r="L16" s="4"/>
      <c r="M16" s="4"/>
      <c r="N16" s="4"/>
      <c r="O16" s="4"/>
      <c r="P16" s="4"/>
      <c r="Q16" s="4"/>
      <c r="R16" s="4"/>
      <c r="S16" s="4"/>
      <c r="T16" s="4"/>
      <c r="U16" s="4"/>
      <c r="V16" s="4"/>
      <c r="W16" s="4"/>
      <c r="X16" s="4"/>
    </row>
    <row r="17" spans="1:24" ht="12.75" customHeight="1" x14ac:dyDescent="0.25">
      <c r="A17" s="324"/>
      <c r="B17" s="332" t="str">
        <f>'PR-RAS'!B151</f>
        <v xml:space="preserve">RASHODI POSLOVANJA (šifre 31+32+34+35+36+37+38) </v>
      </c>
      <c r="C17" s="333"/>
      <c r="D17" s="333"/>
      <c r="E17" s="333"/>
      <c r="F17" s="334"/>
      <c r="G17" s="35" t="str">
        <f>'PR-RAS'!C151</f>
        <v>3</v>
      </c>
      <c r="H17" s="170">
        <f>'PR-RAS'!D151</f>
        <v>548544.03</v>
      </c>
      <c r="I17" s="170">
        <f>'PR-RAS'!E151</f>
        <v>626498.78999999992</v>
      </c>
      <c r="J17" s="4"/>
      <c r="K17" s="4"/>
      <c r="L17" s="4"/>
      <c r="M17" s="4"/>
      <c r="N17" s="4"/>
      <c r="O17" s="4"/>
      <c r="P17" s="4"/>
      <c r="Q17" s="4"/>
      <c r="R17" s="4"/>
      <c r="S17" s="4"/>
      <c r="T17" s="4"/>
      <c r="U17" s="4"/>
      <c r="V17" s="4"/>
      <c r="W17" s="4"/>
      <c r="X17" s="4"/>
    </row>
    <row r="18" spans="1:24" ht="12.75" customHeight="1" x14ac:dyDescent="0.25">
      <c r="A18" s="324"/>
      <c r="B18" s="332" t="str">
        <f>'PR-RAS'!B645</f>
        <v>Višak prihoda i primitaka raspoloživ u sljedećem razdoblju (šifre X005 + '9221-9222' - Y005 - '9222-9221')</v>
      </c>
      <c r="C18" s="333"/>
      <c r="D18" s="333"/>
      <c r="E18" s="333"/>
      <c r="F18" s="334"/>
      <c r="G18" s="35" t="str">
        <f>'PR-RAS'!C645</f>
        <v>X006</v>
      </c>
      <c r="H18" s="170">
        <f>'PR-RAS'!D645</f>
        <v>67621.52999999997</v>
      </c>
      <c r="I18" s="170">
        <f>'PR-RAS'!E645</f>
        <v>39959.610000000146</v>
      </c>
      <c r="J18" s="4"/>
      <c r="K18" s="4"/>
      <c r="L18" s="4"/>
      <c r="M18" s="4"/>
      <c r="N18" s="4"/>
      <c r="O18" s="4"/>
      <c r="P18" s="4"/>
      <c r="Q18" s="4"/>
      <c r="R18" s="4"/>
      <c r="S18" s="4"/>
      <c r="T18" s="4"/>
      <c r="U18" s="4"/>
      <c r="V18" s="4"/>
      <c r="W18" s="4"/>
      <c r="X18" s="4"/>
    </row>
    <row r="19" spans="1:24" ht="12.75" customHeight="1" x14ac:dyDescent="0.25">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3" t="s">
        <v>32</v>
      </c>
      <c r="B20" s="329" t="str">
        <f>BILANCA!B7</f>
        <v>Nefinancijska imovina (šifre 01+02+03+04+05+06)</v>
      </c>
      <c r="C20" s="330"/>
      <c r="D20" s="330"/>
      <c r="E20" s="330"/>
      <c r="F20" s="33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32" t="str">
        <f>BILANCA!B68</f>
        <v>Financijska imovina (šifre 11+12+13+14+15+16+17+19)</v>
      </c>
      <c r="C21" s="333"/>
      <c r="D21" s="333"/>
      <c r="E21" s="333"/>
      <c r="F21" s="33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32" t="str">
        <f>BILANCA!B176</f>
        <v xml:space="preserve">Obveze (šifre 23+24+25+26+29) </v>
      </c>
      <c r="C22" s="333"/>
      <c r="D22" s="333"/>
      <c r="E22" s="333"/>
      <c r="F22" s="33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35" t="str">
        <f>BILANCA!B237</f>
        <v>Vlastiti izvori (šifre 91 + 922 - 93 + 96 do 98)</v>
      </c>
      <c r="C23" s="336"/>
      <c r="D23" s="336"/>
      <c r="E23" s="336"/>
      <c r="F23" s="33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35" t="str">
        <f>'RAS-funkcijski'!B141</f>
        <v>Kontrolni zbroj (šifre 01+02+03+04+05+06+07+08+09+10)</v>
      </c>
      <c r="C28" s="336"/>
      <c r="D28" s="336"/>
      <c r="E28" s="336"/>
      <c r="F28" s="33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36</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90036.35</v>
      </c>
      <c r="J33" s="4"/>
      <c r="K33" s="4"/>
      <c r="L33" s="4"/>
      <c r="M33" s="4"/>
      <c r="N33" s="4"/>
      <c r="O33" s="4"/>
      <c r="P33" s="4"/>
      <c r="Q33" s="4"/>
      <c r="R33" s="4"/>
      <c r="S33" s="4"/>
      <c r="T33" s="4"/>
      <c r="U33" s="4"/>
      <c r="V33" s="4"/>
      <c r="W33" s="4"/>
      <c r="X33" s="4"/>
    </row>
    <row r="34" spans="1:24" ht="12.75" customHeight="1" x14ac:dyDescent="0.25">
      <c r="A34" s="324"/>
      <c r="B34" s="332" t="str">
        <f>OBVEZE!B42</f>
        <v>Stanje obveza na kraju izvještajnog razdoblja (šifre V001+V002-V004) i (šifre V007+V009)</v>
      </c>
      <c r="C34" s="333"/>
      <c r="D34" s="333"/>
      <c r="E34" s="333"/>
      <c r="F34" s="334"/>
      <c r="G34" s="158" t="str">
        <f>OBVEZE!C42</f>
        <v>V006</v>
      </c>
      <c r="H34" s="174" t="s">
        <v>46</v>
      </c>
      <c r="I34" s="175">
        <f>OBVEZE!D42</f>
        <v>94717.360000000335</v>
      </c>
      <c r="J34" s="4"/>
      <c r="K34" s="4"/>
      <c r="L34" s="4"/>
      <c r="M34" s="4"/>
      <c r="N34" s="4"/>
      <c r="O34" s="4"/>
      <c r="P34" s="4"/>
      <c r="Q34" s="4"/>
      <c r="R34" s="4"/>
      <c r="S34" s="4"/>
      <c r="T34" s="4"/>
      <c r="U34" s="4"/>
      <c r="V34" s="4"/>
      <c r="W34" s="4"/>
      <c r="X34" s="4"/>
    </row>
    <row r="35" spans="1:24" ht="12.75" customHeight="1" x14ac:dyDescent="0.25">
      <c r="A35" s="324"/>
      <c r="B35" s="332" t="str">
        <f>OBVEZE!B43</f>
        <v>Stanje dospjelih obveza na kraju izvještajnog razdoblja (šifre V008+D23+D24 + 'D dio 25,26')</v>
      </c>
      <c r="C35" s="333"/>
      <c r="D35" s="333"/>
      <c r="E35" s="333"/>
      <c r="F35" s="33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5"/>
      <c r="B36" s="335" t="str">
        <f>OBVEZE!B101</f>
        <v>Stanje nedospjelih obveza na kraju izvještajnog razdoblja (šifre V010 + ND23 + ND24 + 'ND dio 25,26')</v>
      </c>
      <c r="C36" s="336"/>
      <c r="D36" s="336"/>
      <c r="E36" s="336"/>
      <c r="F36" s="337"/>
      <c r="G36" s="159" t="str">
        <f>OBVEZE!C101</f>
        <v>V009</v>
      </c>
      <c r="H36" s="178" t="s">
        <v>46</v>
      </c>
      <c r="I36" s="179">
        <f>OBVEZE!D101</f>
        <v>94717.36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D677" sqref="D67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6" t="s">
        <v>51</v>
      </c>
      <c r="B2" s="347"/>
      <c r="C2" s="347"/>
      <c r="D2" s="347"/>
      <c r="E2" s="347"/>
      <c r="F2" s="347"/>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8" t="s">
        <v>57</v>
      </c>
      <c r="B5" s="349"/>
      <c r="C5" s="214"/>
      <c r="D5" s="72"/>
      <c r="E5" s="72"/>
      <c r="F5" s="59"/>
    </row>
    <row r="6" spans="1:25" ht="12.75" customHeight="1" x14ac:dyDescent="0.2">
      <c r="A6" s="53">
        <v>6</v>
      </c>
      <c r="B6" s="85" t="s">
        <v>58</v>
      </c>
      <c r="C6" s="50" t="s">
        <v>59</v>
      </c>
      <c r="D6" s="51">
        <f>D7+D44+D50+D82+D106+D124+D133+D139</f>
        <v>548694.04</v>
      </c>
      <c r="E6" s="51">
        <f>E7+E44+E50+E82+E106+E124+E133+E139</f>
        <v>615139.03</v>
      </c>
      <c r="F6" s="52">
        <f t="shared" ref="F6:F131" si="0">IF(D6&lt;&gt;0,IF(E6/D6&gt;=100,"&gt;&gt;100",E6/D6*100),"-")</f>
        <v>112.1096613332997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469983.49000000005</v>
      </c>
      <c r="E50" s="51">
        <f>E51+E54+E59+E62+E65+E68+E71+E74+E77</f>
        <v>517941.23000000004</v>
      </c>
      <c r="F50" s="52">
        <f t="shared" si="0"/>
        <v>110.20413291539242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1065.52</v>
      </c>
      <c r="E62" s="51">
        <f t="shared" si="13"/>
        <v>1939.93</v>
      </c>
      <c r="F62" s="52">
        <f t="shared" si="0"/>
        <v>182.06415646820332</v>
      </c>
    </row>
    <row r="63" spans="1:6" ht="12.75" customHeight="1" x14ac:dyDescent="0.2">
      <c r="A63" s="53">
        <v>6341</v>
      </c>
      <c r="B63" s="85" t="s">
        <v>172</v>
      </c>
      <c r="C63" s="50" t="s">
        <v>173</v>
      </c>
      <c r="D63" s="242">
        <v>1065.52</v>
      </c>
      <c r="E63" s="242">
        <v>1939.93</v>
      </c>
      <c r="F63" s="52">
        <f t="shared" si="0"/>
        <v>182.06415646820332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463819.71</v>
      </c>
      <c r="E68" s="51">
        <f t="shared" si="15"/>
        <v>509830.45</v>
      </c>
      <c r="F68" s="52">
        <f t="shared" si="0"/>
        <v>109.91996221980303</v>
      </c>
    </row>
    <row r="69" spans="1:6" ht="12.75" customHeight="1" x14ac:dyDescent="0.2">
      <c r="A69" s="53" t="s">
        <v>184</v>
      </c>
      <c r="B69" s="85" t="s">
        <v>185</v>
      </c>
      <c r="C69" s="50" t="s">
        <v>184</v>
      </c>
      <c r="D69" s="242">
        <v>463819.71</v>
      </c>
      <c r="E69" s="242">
        <v>509830.45</v>
      </c>
      <c r="F69" s="52">
        <f t="shared" si="0"/>
        <v>109.91996221980303</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5039.49</v>
      </c>
      <c r="E74" s="51">
        <f t="shared" si="17"/>
        <v>6047.2</v>
      </c>
      <c r="F74" s="52">
        <f t="shared" si="0"/>
        <v>119.99626946377511</v>
      </c>
    </row>
    <row r="75" spans="1:6" ht="12.75" customHeight="1" x14ac:dyDescent="0.2">
      <c r="A75" s="53" t="s">
        <v>196</v>
      </c>
      <c r="B75" s="85" t="s">
        <v>197</v>
      </c>
      <c r="C75" s="50" t="s">
        <v>196</v>
      </c>
      <c r="D75" s="242">
        <v>5039.49</v>
      </c>
      <c r="E75" s="242">
        <v>6047.2</v>
      </c>
      <c r="F75" s="52">
        <f t="shared" si="0"/>
        <v>119.99626946377511</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58.77</v>
      </c>
      <c r="E77" s="51">
        <f t="shared" si="18"/>
        <v>123.65</v>
      </c>
      <c r="F77" s="52">
        <f t="shared" si="0"/>
        <v>210.39646077930917</v>
      </c>
    </row>
    <row r="78" spans="1:6" ht="12.75" customHeight="1" x14ac:dyDescent="0.2">
      <c r="A78" s="53">
        <v>6391</v>
      </c>
      <c r="B78" s="85" t="s">
        <v>202</v>
      </c>
      <c r="C78" s="50" t="s">
        <v>203</v>
      </c>
      <c r="D78" s="242">
        <v>58.77</v>
      </c>
      <c r="E78" s="242">
        <v>123.65</v>
      </c>
      <c r="F78" s="52">
        <f t="shared" si="0"/>
        <v>210.39646077930917</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597.39</v>
      </c>
      <c r="E82" s="51">
        <f t="shared" si="19"/>
        <v>0.02</v>
      </c>
      <c r="F82" s="52">
        <f t="shared" si="0"/>
        <v>3.3478966839083349E-3</v>
      </c>
    </row>
    <row r="83" spans="1:6" ht="12.75" customHeight="1" x14ac:dyDescent="0.2">
      <c r="A83" s="53">
        <v>641</v>
      </c>
      <c r="B83" s="85" t="s">
        <v>212</v>
      </c>
      <c r="C83" s="50" t="s">
        <v>213</v>
      </c>
      <c r="D83" s="51">
        <f t="shared" ref="D83:E83" si="20">SUM(D84:D90)</f>
        <v>0.14000000000000001</v>
      </c>
      <c r="E83" s="51">
        <f t="shared" si="20"/>
        <v>0.02</v>
      </c>
      <c r="F83" s="52">
        <f t="shared" si="0"/>
        <v>14.285714285714285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0.14000000000000001</v>
      </c>
      <c r="E85" s="242">
        <v>0.02</v>
      </c>
      <c r="F85" s="52">
        <f t="shared" si="0"/>
        <v>14.285714285714285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597.25</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597.25</v>
      </c>
      <c r="E93" s="242"/>
      <c r="F93" s="52">
        <f t="shared" si="0"/>
        <v>0</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2342.2600000000002</v>
      </c>
      <c r="E124" s="51">
        <f t="shared" si="27"/>
        <v>12131</v>
      </c>
      <c r="F124" s="52">
        <f t="shared" si="0"/>
        <v>517.91859144586851</v>
      </c>
    </row>
    <row r="125" spans="1:6" ht="12.75" customHeight="1" x14ac:dyDescent="0.2">
      <c r="A125" s="53">
        <v>661</v>
      </c>
      <c r="B125" s="86" t="s">
        <v>296</v>
      </c>
      <c r="C125" s="50" t="s">
        <v>297</v>
      </c>
      <c r="D125" s="51">
        <f t="shared" ref="D125:E125" si="28">SUM(D126:D127)</f>
        <v>877</v>
      </c>
      <c r="E125" s="51">
        <f t="shared" si="28"/>
        <v>5043.95</v>
      </c>
      <c r="F125" s="52">
        <f t="shared" si="0"/>
        <v>575.13683010262253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877</v>
      </c>
      <c r="E127" s="242">
        <v>5043.95</v>
      </c>
      <c r="F127" s="52">
        <f t="shared" si="0"/>
        <v>575.13683010262253</v>
      </c>
    </row>
    <row r="128" spans="1:6" ht="22.8" x14ac:dyDescent="0.2">
      <c r="A128" s="53">
        <v>663</v>
      </c>
      <c r="B128" s="231" t="s">
        <v>302</v>
      </c>
      <c r="C128" s="50" t="s">
        <v>303</v>
      </c>
      <c r="D128" s="51">
        <f t="shared" ref="D128:E128" si="29">SUM(D129:D132)</f>
        <v>1465.26</v>
      </c>
      <c r="E128" s="51">
        <f t="shared" si="29"/>
        <v>7087.05</v>
      </c>
      <c r="F128" s="52">
        <f t="shared" si="0"/>
        <v>483.6718398099996</v>
      </c>
    </row>
    <row r="129" spans="1:6" ht="12.75" customHeight="1" x14ac:dyDescent="0.2">
      <c r="A129" s="53">
        <v>6631</v>
      </c>
      <c r="B129" s="86" t="s">
        <v>304</v>
      </c>
      <c r="C129" s="50" t="s">
        <v>305</v>
      </c>
      <c r="D129" s="242">
        <v>1465.26</v>
      </c>
      <c r="E129" s="242">
        <v>7087.05</v>
      </c>
      <c r="F129" s="52">
        <f t="shared" si="0"/>
        <v>483.6718398099996</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75412.55</v>
      </c>
      <c r="E133" s="51">
        <f t="shared" si="30"/>
        <v>80791</v>
      </c>
      <c r="F133" s="52">
        <f t="shared" ref="F133:F223" si="31">IF(D133&lt;&gt;0,IF(E133/D133&gt;=100,"&gt;&gt;100",E133/D133*100),"-")</f>
        <v>107.13203571554071</v>
      </c>
    </row>
    <row r="134" spans="1:6" ht="22.8" x14ac:dyDescent="0.2">
      <c r="A134" s="53">
        <v>671</v>
      </c>
      <c r="B134" s="232" t="s">
        <v>314</v>
      </c>
      <c r="C134" s="50" t="s">
        <v>315</v>
      </c>
      <c r="D134" s="51">
        <f t="shared" ref="D134:E134" si="32">SUM(D135:D137)</f>
        <v>75412.55</v>
      </c>
      <c r="E134" s="51">
        <f t="shared" si="32"/>
        <v>80791</v>
      </c>
      <c r="F134" s="52">
        <f t="shared" si="31"/>
        <v>107.13203571554071</v>
      </c>
    </row>
    <row r="135" spans="1:6" ht="12.75" customHeight="1" x14ac:dyDescent="0.2">
      <c r="A135" s="53">
        <v>6711</v>
      </c>
      <c r="B135" s="85" t="s">
        <v>316</v>
      </c>
      <c r="C135" s="50" t="s">
        <v>317</v>
      </c>
      <c r="D135" s="242">
        <v>75412.55</v>
      </c>
      <c r="E135" s="242">
        <v>80791</v>
      </c>
      <c r="F135" s="52">
        <f t="shared" si="31"/>
        <v>107.13203571554071</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358.35</v>
      </c>
      <c r="E139" s="51">
        <f t="shared" si="33"/>
        <v>4275.78</v>
      </c>
      <c r="F139" s="52">
        <f t="shared" si="31"/>
        <v>1193.1854332356631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358.35</v>
      </c>
      <c r="E150" s="242">
        <v>4275.78</v>
      </c>
      <c r="F150" s="52">
        <f t="shared" si="31"/>
        <v>1193.1854332356631</v>
      </c>
    </row>
    <row r="151" spans="1:6" ht="12.75" customHeight="1" x14ac:dyDescent="0.2">
      <c r="A151" s="53">
        <v>3</v>
      </c>
      <c r="B151" s="85" t="s">
        <v>348</v>
      </c>
      <c r="C151" s="50" t="s">
        <v>56</v>
      </c>
      <c r="D151" s="51">
        <f t="shared" ref="D151:E151" si="35">D152+D163+D196+D215+D224+D252+D263</f>
        <v>548544.03</v>
      </c>
      <c r="E151" s="51">
        <f t="shared" si="35"/>
        <v>626498.78999999992</v>
      </c>
      <c r="F151" s="52">
        <f t="shared" si="31"/>
        <v>114.21121290846969</v>
      </c>
    </row>
    <row r="152" spans="1:6" ht="12.75" customHeight="1" x14ac:dyDescent="0.2">
      <c r="A152" s="53">
        <v>31</v>
      </c>
      <c r="B152" s="85" t="s">
        <v>349</v>
      </c>
      <c r="C152" s="50" t="s">
        <v>35</v>
      </c>
      <c r="D152" s="51">
        <f t="shared" ref="D152:E152" si="36">D153+D158+D159</f>
        <v>454496.10000000003</v>
      </c>
      <c r="E152" s="51">
        <f t="shared" si="36"/>
        <v>506277.79</v>
      </c>
      <c r="F152" s="52">
        <f t="shared" si="31"/>
        <v>111.39320887461959</v>
      </c>
    </row>
    <row r="153" spans="1:6" ht="12.75" customHeight="1" x14ac:dyDescent="0.2">
      <c r="A153" s="53">
        <v>311</v>
      </c>
      <c r="B153" s="85" t="s">
        <v>350</v>
      </c>
      <c r="C153" s="50" t="s">
        <v>351</v>
      </c>
      <c r="D153" s="51">
        <f t="shared" ref="D153:E153" si="37">SUM(D154:D157)</f>
        <v>379179.52000000002</v>
      </c>
      <c r="E153" s="51">
        <f t="shared" si="37"/>
        <v>419216.97</v>
      </c>
      <c r="F153" s="52">
        <f t="shared" si="31"/>
        <v>110.55896953506348</v>
      </c>
    </row>
    <row r="154" spans="1:6" ht="12.75" customHeight="1" x14ac:dyDescent="0.2">
      <c r="A154" s="53">
        <v>3111</v>
      </c>
      <c r="B154" s="85" t="s">
        <v>352</v>
      </c>
      <c r="C154" s="50" t="s">
        <v>353</v>
      </c>
      <c r="D154" s="242">
        <v>379179.52000000002</v>
      </c>
      <c r="E154" s="242">
        <v>419216.97</v>
      </c>
      <c r="F154" s="52">
        <f t="shared" si="31"/>
        <v>110.55896953506348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12424.8</v>
      </c>
      <c r="E158" s="242">
        <v>17547.64</v>
      </c>
      <c r="F158" s="52">
        <f t="shared" si="31"/>
        <v>141.23076427789582</v>
      </c>
    </row>
    <row r="159" spans="1:6" ht="12.75" customHeight="1" x14ac:dyDescent="0.2">
      <c r="A159" s="53">
        <v>313</v>
      </c>
      <c r="B159" s="85" t="s">
        <v>362</v>
      </c>
      <c r="C159" s="50" t="s">
        <v>363</v>
      </c>
      <c r="D159" s="51">
        <f t="shared" ref="D159:E159" si="38">SUM(D160:D162)</f>
        <v>62891.780000000006</v>
      </c>
      <c r="E159" s="51">
        <f t="shared" si="38"/>
        <v>69513.179999999993</v>
      </c>
      <c r="F159" s="52">
        <f t="shared" si="31"/>
        <v>110.5282439135925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62780.800000000003</v>
      </c>
      <c r="E161" s="242">
        <v>69513.179999999993</v>
      </c>
      <c r="F161" s="52">
        <f t="shared" si="31"/>
        <v>110.72362888016715</v>
      </c>
    </row>
    <row r="162" spans="1:6" ht="12.75" customHeight="1" x14ac:dyDescent="0.2">
      <c r="A162" s="53">
        <v>3133</v>
      </c>
      <c r="B162" s="85" t="s">
        <v>367</v>
      </c>
      <c r="C162" s="50" t="s">
        <v>368</v>
      </c>
      <c r="D162" s="242">
        <v>110.98</v>
      </c>
      <c r="E162" s="242"/>
      <c r="F162" s="52">
        <f t="shared" si="31"/>
        <v>0</v>
      </c>
    </row>
    <row r="163" spans="1:6" ht="12.75" customHeight="1" x14ac:dyDescent="0.2">
      <c r="A163" s="53">
        <v>32</v>
      </c>
      <c r="B163" s="85" t="s">
        <v>369</v>
      </c>
      <c r="C163" s="50" t="s">
        <v>370</v>
      </c>
      <c r="D163" s="51">
        <f t="shared" ref="D163:E163" si="39">D164+D169+D177+D187+D188</f>
        <v>90945.310000000012</v>
      </c>
      <c r="E163" s="51">
        <f t="shared" si="39"/>
        <v>119618.56</v>
      </c>
      <c r="F163" s="52">
        <f t="shared" si="31"/>
        <v>131.52801392397254</v>
      </c>
    </row>
    <row r="164" spans="1:6" ht="12.75" customHeight="1" x14ac:dyDescent="0.2">
      <c r="A164" s="53">
        <v>321</v>
      </c>
      <c r="B164" s="85" t="s">
        <v>371</v>
      </c>
      <c r="C164" s="50" t="s">
        <v>372</v>
      </c>
      <c r="D164" s="51">
        <f t="shared" ref="D164:E164" si="40">SUM(D165:D168)</f>
        <v>19936.05</v>
      </c>
      <c r="E164" s="51">
        <f t="shared" si="40"/>
        <v>29833.59</v>
      </c>
      <c r="F164" s="52">
        <f t="shared" si="31"/>
        <v>149.64644450630894</v>
      </c>
    </row>
    <row r="165" spans="1:6" ht="12.75" customHeight="1" x14ac:dyDescent="0.2">
      <c r="A165" s="53">
        <v>3211</v>
      </c>
      <c r="B165" s="85" t="s">
        <v>373</v>
      </c>
      <c r="C165" s="50" t="s">
        <v>374</v>
      </c>
      <c r="D165" s="242">
        <v>2375.89</v>
      </c>
      <c r="E165" s="242">
        <v>7860.45</v>
      </c>
      <c r="F165" s="52">
        <f t="shared" si="31"/>
        <v>330.84233697688023</v>
      </c>
    </row>
    <row r="166" spans="1:6" ht="12.75" customHeight="1" x14ac:dyDescent="0.2">
      <c r="A166" s="53">
        <v>3212</v>
      </c>
      <c r="B166" s="85" t="s">
        <v>375</v>
      </c>
      <c r="C166" s="50" t="s">
        <v>376</v>
      </c>
      <c r="D166" s="242">
        <v>15450.86</v>
      </c>
      <c r="E166" s="242">
        <v>20234.59</v>
      </c>
      <c r="F166" s="52">
        <f t="shared" si="31"/>
        <v>130.96093033009166</v>
      </c>
    </row>
    <row r="167" spans="1:6" ht="12.75" customHeight="1" x14ac:dyDescent="0.2">
      <c r="A167" s="53">
        <v>3213</v>
      </c>
      <c r="B167" s="85" t="s">
        <v>377</v>
      </c>
      <c r="C167" s="50" t="s">
        <v>378</v>
      </c>
      <c r="D167" s="242">
        <v>2109.3000000000002</v>
      </c>
      <c r="E167" s="242">
        <v>1738.55</v>
      </c>
      <c r="F167" s="52">
        <f t="shared" si="31"/>
        <v>82.423078746503577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41778.380000000005</v>
      </c>
      <c r="E169" s="51">
        <f t="shared" si="41"/>
        <v>45776.36</v>
      </c>
      <c r="F169" s="52">
        <f t="shared" si="31"/>
        <v>109.56949503547048</v>
      </c>
    </row>
    <row r="170" spans="1:6" ht="12.75" customHeight="1" x14ac:dyDescent="0.2">
      <c r="A170" s="53">
        <v>3221</v>
      </c>
      <c r="B170" s="85" t="s">
        <v>383</v>
      </c>
      <c r="C170" s="50" t="s">
        <v>384</v>
      </c>
      <c r="D170" s="242">
        <v>11511.91</v>
      </c>
      <c r="E170" s="242">
        <v>18118.11</v>
      </c>
      <c r="F170" s="52">
        <f t="shared" si="31"/>
        <v>157.38578567761564</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29763.83</v>
      </c>
      <c r="E172" s="242">
        <v>27103.54</v>
      </c>
      <c r="F172" s="52">
        <f t="shared" si="31"/>
        <v>91.062003781099406</v>
      </c>
    </row>
    <row r="173" spans="1:6" ht="12.75" customHeight="1" x14ac:dyDescent="0.2">
      <c r="A173" s="53">
        <v>3224</v>
      </c>
      <c r="B173" s="85" t="s">
        <v>389</v>
      </c>
      <c r="C173" s="50" t="s">
        <v>390</v>
      </c>
      <c r="D173" s="242">
        <v>225.25</v>
      </c>
      <c r="E173" s="242">
        <v>554.71</v>
      </c>
      <c r="F173" s="52">
        <f t="shared" si="31"/>
        <v>246.26415094339623</v>
      </c>
    </row>
    <row r="174" spans="1:6" ht="12.75" customHeight="1" x14ac:dyDescent="0.2">
      <c r="A174" s="53">
        <v>3225</v>
      </c>
      <c r="B174" s="85" t="s">
        <v>391</v>
      </c>
      <c r="C174" s="50" t="s">
        <v>392</v>
      </c>
      <c r="D174" s="242">
        <v>277.39</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23484.519999999997</v>
      </c>
      <c r="E177" s="51">
        <f t="shared" si="42"/>
        <v>41261.410000000003</v>
      </c>
      <c r="F177" s="52">
        <f t="shared" si="31"/>
        <v>175.6962032862499</v>
      </c>
    </row>
    <row r="178" spans="1:6" ht="12.75" customHeight="1" x14ac:dyDescent="0.2">
      <c r="A178" s="53">
        <v>3231</v>
      </c>
      <c r="B178" s="85" t="s">
        <v>399</v>
      </c>
      <c r="C178" s="50" t="s">
        <v>400</v>
      </c>
      <c r="D178" s="242">
        <v>2529.1</v>
      </c>
      <c r="E178" s="242">
        <v>11400.69</v>
      </c>
      <c r="F178" s="52">
        <f t="shared" si="31"/>
        <v>450.78051480763912</v>
      </c>
    </row>
    <row r="179" spans="1:6" ht="12.75" customHeight="1" x14ac:dyDescent="0.2">
      <c r="A179" s="53">
        <v>3232</v>
      </c>
      <c r="B179" s="85" t="s">
        <v>401</v>
      </c>
      <c r="C179" s="50" t="s">
        <v>402</v>
      </c>
      <c r="D179" s="242">
        <v>1778.21</v>
      </c>
      <c r="E179" s="242">
        <v>5225.96</v>
      </c>
      <c r="F179" s="52">
        <f t="shared" si="31"/>
        <v>293.88879828591672</v>
      </c>
    </row>
    <row r="180" spans="1:6" ht="12.75" customHeight="1" x14ac:dyDescent="0.2">
      <c r="A180" s="53">
        <v>3233</v>
      </c>
      <c r="B180" s="85" t="s">
        <v>403</v>
      </c>
      <c r="C180" s="50" t="s">
        <v>404</v>
      </c>
      <c r="D180" s="242">
        <v>1091.6500000000001</v>
      </c>
      <c r="E180" s="307">
        <v>141.83000000000001</v>
      </c>
      <c r="F180" s="52">
        <f t="shared" si="31"/>
        <v>12.992259423807997</v>
      </c>
    </row>
    <row r="181" spans="1:6" ht="12.75" customHeight="1" x14ac:dyDescent="0.2">
      <c r="A181" s="53">
        <v>3234</v>
      </c>
      <c r="B181" s="85" t="s">
        <v>405</v>
      </c>
      <c r="C181" s="50" t="s">
        <v>406</v>
      </c>
      <c r="D181" s="242">
        <v>1682.82</v>
      </c>
      <c r="E181" s="242">
        <v>2330.14</v>
      </c>
      <c r="F181" s="52">
        <f t="shared" si="31"/>
        <v>138.46638380813158</v>
      </c>
    </row>
    <row r="182" spans="1:6" ht="12.75" customHeight="1" x14ac:dyDescent="0.2">
      <c r="A182" s="53">
        <v>3235</v>
      </c>
      <c r="B182" s="85" t="s">
        <v>407</v>
      </c>
      <c r="C182" s="50" t="s">
        <v>408</v>
      </c>
      <c r="D182" s="242">
        <v>6470.24</v>
      </c>
      <c r="E182" s="242">
        <v>9305.16</v>
      </c>
      <c r="F182" s="52">
        <f t="shared" si="31"/>
        <v>143.814758030614</v>
      </c>
    </row>
    <row r="183" spans="1:6" ht="12.75" customHeight="1" x14ac:dyDescent="0.2">
      <c r="A183" s="53">
        <v>3236</v>
      </c>
      <c r="B183" s="85" t="s">
        <v>409</v>
      </c>
      <c r="C183" s="50" t="s">
        <v>410</v>
      </c>
      <c r="D183" s="242">
        <v>131.4</v>
      </c>
      <c r="E183" s="242"/>
      <c r="F183" s="52">
        <f t="shared" si="31"/>
        <v>0</v>
      </c>
    </row>
    <row r="184" spans="1:6" ht="12.75" customHeight="1" x14ac:dyDescent="0.2">
      <c r="A184" s="53">
        <v>3237</v>
      </c>
      <c r="B184" s="85" t="s">
        <v>411</v>
      </c>
      <c r="C184" s="50" t="s">
        <v>412</v>
      </c>
      <c r="D184" s="242">
        <v>2458.61</v>
      </c>
      <c r="E184" s="242">
        <v>6139.1</v>
      </c>
      <c r="F184" s="52">
        <f t="shared" si="31"/>
        <v>249.69800008948147</v>
      </c>
    </row>
    <row r="185" spans="1:6" ht="12.75" customHeight="1" x14ac:dyDescent="0.2">
      <c r="A185" s="53">
        <v>3238</v>
      </c>
      <c r="B185" s="85" t="s">
        <v>413</v>
      </c>
      <c r="C185" s="50" t="s">
        <v>414</v>
      </c>
      <c r="D185" s="242">
        <v>705.14</v>
      </c>
      <c r="E185" s="242">
        <v>1320.67</v>
      </c>
      <c r="F185" s="52">
        <f t="shared" si="31"/>
        <v>187.29188529937321</v>
      </c>
    </row>
    <row r="186" spans="1:6" ht="12.75" customHeight="1" x14ac:dyDescent="0.2">
      <c r="A186" s="53">
        <v>3239</v>
      </c>
      <c r="B186" s="85" t="s">
        <v>415</v>
      </c>
      <c r="C186" s="50" t="s">
        <v>416</v>
      </c>
      <c r="D186" s="242">
        <v>6637.35</v>
      </c>
      <c r="E186" s="242">
        <v>5397.86</v>
      </c>
      <c r="F186" s="52">
        <f t="shared" si="31"/>
        <v>81.325529013838349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5746.36</v>
      </c>
      <c r="E188" s="51">
        <f t="shared" si="43"/>
        <v>2747.2</v>
      </c>
      <c r="F188" s="52">
        <f t="shared" si="31"/>
        <v>47.807655628954677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607.61</v>
      </c>
      <c r="E190" s="242">
        <v>636.26</v>
      </c>
      <c r="F190" s="52">
        <f t="shared" si="31"/>
        <v>104.71519560244235</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33.18</v>
      </c>
      <c r="E192" s="242"/>
      <c r="F192" s="52">
        <f t="shared" si="31"/>
        <v>0</v>
      </c>
    </row>
    <row r="193" spans="1:6" ht="12.75" customHeight="1" x14ac:dyDescent="0.2">
      <c r="A193" s="53">
        <v>3295</v>
      </c>
      <c r="B193" s="85" t="s">
        <v>429</v>
      </c>
      <c r="C193" s="50" t="s">
        <v>430</v>
      </c>
      <c r="D193" s="242">
        <v>2191.89</v>
      </c>
      <c r="E193" s="242">
        <v>2110.94</v>
      </c>
      <c r="F193" s="52">
        <f t="shared" si="31"/>
        <v>96.306840215521774</v>
      </c>
    </row>
    <row r="194" spans="1:6" ht="12.75" customHeight="1" x14ac:dyDescent="0.2">
      <c r="A194" s="53" t="s">
        <v>431</v>
      </c>
      <c r="B194" s="85" t="s">
        <v>432</v>
      </c>
      <c r="C194" s="50" t="s">
        <v>431</v>
      </c>
      <c r="D194" s="242">
        <v>2913.68</v>
      </c>
      <c r="E194" s="242"/>
      <c r="F194" s="52">
        <f t="shared" si="31"/>
        <v>0</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3102.62</v>
      </c>
      <c r="E196" s="51">
        <f t="shared" si="44"/>
        <v>534.59</v>
      </c>
      <c r="F196" s="52">
        <f t="shared" si="31"/>
        <v>17.230276347087305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3102.62</v>
      </c>
      <c r="E210" s="51">
        <f t="shared" si="47"/>
        <v>534.59</v>
      </c>
      <c r="F210" s="52">
        <f t="shared" si="31"/>
        <v>17.230276347087305</v>
      </c>
    </row>
    <row r="211" spans="1:6" ht="12.75" customHeight="1" x14ac:dyDescent="0.2">
      <c r="A211" s="53">
        <v>3431</v>
      </c>
      <c r="B211" s="232" t="s">
        <v>465</v>
      </c>
      <c r="C211" s="50" t="s">
        <v>466</v>
      </c>
      <c r="D211" s="242">
        <v>620.64</v>
      </c>
      <c r="E211" s="242">
        <v>534.46</v>
      </c>
      <c r="F211" s="52">
        <f t="shared" si="31"/>
        <v>86.114333591131739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2481.98</v>
      </c>
      <c r="E213" s="242">
        <v>0.13</v>
      </c>
      <c r="F213" s="52">
        <f t="shared" si="31"/>
        <v>5.2377537288777511E-3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67.849999999999994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67.849999999999994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67.849999999999994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548544.03</v>
      </c>
      <c r="E289" s="51">
        <f t="shared" si="79"/>
        <v>626498.78999999992</v>
      </c>
      <c r="F289" s="52">
        <f t="shared" si="76"/>
        <v>114.21121290846969</v>
      </c>
    </row>
    <row r="290" spans="1:6" ht="12.75" customHeight="1" x14ac:dyDescent="0.2">
      <c r="A290" s="53" t="s">
        <v>608</v>
      </c>
      <c r="B290" s="85" t="s">
        <v>619</v>
      </c>
      <c r="C290" s="50" t="s">
        <v>620</v>
      </c>
      <c r="D290" s="51">
        <f>IF(D6&gt;=D289,D6-D289,0)</f>
        <v>150.01000000000931</v>
      </c>
      <c r="E290" s="51">
        <f>IF(E6&gt;=E289,E6-E289,0)</f>
        <v>0</v>
      </c>
      <c r="F290" s="52">
        <f t="shared" si="76"/>
        <v>0</v>
      </c>
    </row>
    <row r="291" spans="1:6" ht="12.75" customHeight="1" x14ac:dyDescent="0.2">
      <c r="A291" s="53" t="s">
        <v>608</v>
      </c>
      <c r="B291" s="85" t="s">
        <v>621</v>
      </c>
      <c r="C291" s="50" t="s">
        <v>622</v>
      </c>
      <c r="D291" s="51">
        <f>IF(D289&gt;=D6,D289-D6,0)</f>
        <v>0</v>
      </c>
      <c r="E291" s="51">
        <f>IF(E289&gt;=E6,E289-E6,0)</f>
        <v>11359.759999999893</v>
      </c>
      <c r="F291" s="52" t="str">
        <f t="shared" si="76"/>
        <v>-</v>
      </c>
    </row>
    <row r="292" spans="1:6" ht="12.75" customHeight="1" x14ac:dyDescent="0.2">
      <c r="A292" s="53">
        <v>92211</v>
      </c>
      <c r="B292" s="85" t="s">
        <v>623</v>
      </c>
      <c r="C292" s="50" t="s">
        <v>624</v>
      </c>
      <c r="D292" s="242">
        <v>67928.820000000007</v>
      </c>
      <c r="E292" s="242">
        <v>53144.2</v>
      </c>
      <c r="F292" s="52">
        <f t="shared" si="76"/>
        <v>78.235129065984054</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1061.8399999999999</v>
      </c>
      <c r="E294" s="242">
        <v>1352.88</v>
      </c>
      <c r="F294" s="52">
        <f t="shared" si="76"/>
        <v>127.40902584193476</v>
      </c>
    </row>
    <row r="295" spans="1:6" ht="12" x14ac:dyDescent="0.2">
      <c r="A295" s="53">
        <v>9661</v>
      </c>
      <c r="B295" s="85" t="s">
        <v>629</v>
      </c>
      <c r="C295" s="50" t="s">
        <v>630</v>
      </c>
      <c r="D295" s="242">
        <v>0.05</v>
      </c>
      <c r="E295" s="242">
        <v>357.46</v>
      </c>
      <c r="F295" s="52" t="str">
        <f t="shared" si="76"/>
        <v>&gt;&gt;100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457.3</v>
      </c>
      <c r="E350" s="51">
        <f t="shared" si="95"/>
        <v>1824.83</v>
      </c>
      <c r="F350" s="52">
        <f t="shared" si="81"/>
        <v>399.04439099059698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457.3</v>
      </c>
      <c r="E363" s="51">
        <f t="shared" si="99"/>
        <v>1824.83</v>
      </c>
      <c r="F363" s="52">
        <f t="shared" si="81"/>
        <v>399.04439099059698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1423.68</v>
      </c>
      <c r="F369" s="52" t="str">
        <f t="shared" si="81"/>
        <v>-</v>
      </c>
    </row>
    <row r="370" spans="1:6" ht="12.75" customHeight="1" x14ac:dyDescent="0.2">
      <c r="A370" s="53">
        <v>4221</v>
      </c>
      <c r="B370" s="85" t="s">
        <v>674</v>
      </c>
      <c r="C370" s="50" t="s">
        <v>766</v>
      </c>
      <c r="D370" s="242">
        <v>0</v>
      </c>
      <c r="E370" s="242">
        <v>1423.68</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457.3</v>
      </c>
      <c r="E383" s="51">
        <f t="shared" si="103"/>
        <v>401.15</v>
      </c>
      <c r="F383" s="52">
        <f t="shared" si="81"/>
        <v>87.721408265908579</v>
      </c>
    </row>
    <row r="384" spans="1:6" ht="12.75" customHeight="1" x14ac:dyDescent="0.2">
      <c r="A384" s="53">
        <v>4241</v>
      </c>
      <c r="B384" s="85" t="s">
        <v>783</v>
      </c>
      <c r="C384" s="50" t="s">
        <v>784</v>
      </c>
      <c r="D384" s="242">
        <v>457.3</v>
      </c>
      <c r="E384" s="242">
        <v>401.15</v>
      </c>
      <c r="F384" s="52">
        <f t="shared" si="81"/>
        <v>87.721408265908579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457.3</v>
      </c>
      <c r="E408" s="51">
        <f t="shared" si="111"/>
        <v>1824.83</v>
      </c>
      <c r="F408" s="52">
        <f t="shared" si="81"/>
        <v>399.04439099059698</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548694.04</v>
      </c>
      <c r="E412" s="51">
        <f>E6+E298</f>
        <v>615139.03</v>
      </c>
      <c r="F412" s="52">
        <f t="shared" si="81"/>
        <v>112.1096613332997</v>
      </c>
    </row>
    <row r="413" spans="1:6" ht="12.75" customHeight="1" x14ac:dyDescent="0.2">
      <c r="A413" s="53" t="s">
        <v>608</v>
      </c>
      <c r="B413" s="85" t="s">
        <v>831</v>
      </c>
      <c r="C413" s="50" t="s">
        <v>832</v>
      </c>
      <c r="D413" s="51">
        <f t="shared" ref="D413:E413" si="112">D289+D350</f>
        <v>549001.33000000007</v>
      </c>
      <c r="E413" s="51">
        <f t="shared" si="112"/>
        <v>628323.61999999988</v>
      </c>
      <c r="F413" s="52">
        <f t="shared" si="81"/>
        <v>114.44846955106644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307.29000000003725</v>
      </c>
      <c r="E415" s="51">
        <f t="shared" si="114"/>
        <v>13184.589999999851</v>
      </c>
      <c r="F415" s="52">
        <f t="shared" si="81"/>
        <v>4290.6017117375295</v>
      </c>
    </row>
    <row r="416" spans="1:6" ht="12.75" customHeight="1" x14ac:dyDescent="0.2">
      <c r="A416" s="60" t="s">
        <v>837</v>
      </c>
      <c r="B416" s="232" t="s">
        <v>838</v>
      </c>
      <c r="C416" s="61" t="s">
        <v>839</v>
      </c>
      <c r="D416" s="51">
        <f t="shared" ref="D416:E416" si="115">IF(D292-D293+D409-D410&gt;=0,D292-D293+D409-D410,0)</f>
        <v>67928.820000000007</v>
      </c>
      <c r="E416" s="51">
        <f t="shared" si="115"/>
        <v>53144.2</v>
      </c>
      <c r="F416" s="52">
        <f t="shared" si="81"/>
        <v>78.235129065984054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1061.8399999999999</v>
      </c>
      <c r="E418" s="62">
        <f t="shared" si="117"/>
        <v>1352.88</v>
      </c>
      <c r="F418" s="57">
        <f t="shared" si="81"/>
        <v>127.40902584193476</v>
      </c>
    </row>
    <row r="419" spans="1:6" s="75" customFormat="1" ht="20.100000000000001" customHeight="1" x14ac:dyDescent="0.25">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548694.04</v>
      </c>
      <c r="E639" s="51">
        <f t="shared" si="180"/>
        <v>615139.03</v>
      </c>
      <c r="F639" s="52">
        <f t="shared" si="119"/>
        <v>112.1096613332997</v>
      </c>
    </row>
    <row r="640" spans="1:6" ht="12.75" customHeight="1" x14ac:dyDescent="0.2">
      <c r="A640" s="53" t="s">
        <v>608</v>
      </c>
      <c r="B640" s="85" t="s">
        <v>1277</v>
      </c>
      <c r="C640" s="50" t="s">
        <v>1278</v>
      </c>
      <c r="D640" s="51">
        <f t="shared" ref="D640:E640" si="181">D413+D528</f>
        <v>549001.33000000007</v>
      </c>
      <c r="E640" s="51">
        <f t="shared" si="181"/>
        <v>628323.61999999988</v>
      </c>
      <c r="F640" s="52">
        <f t="shared" si="119"/>
        <v>114.44846955106644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307.29000000003725</v>
      </c>
      <c r="E642" s="51">
        <f t="shared" si="183"/>
        <v>13184.589999999851</v>
      </c>
      <c r="F642" s="52">
        <f t="shared" si="119"/>
        <v>4290.6017117375295</v>
      </c>
    </row>
    <row r="643" spans="1:6" ht="22.8" x14ac:dyDescent="0.2">
      <c r="A643" s="60" t="s">
        <v>1283</v>
      </c>
      <c r="B643" s="85" t="s">
        <v>1284</v>
      </c>
      <c r="C643" s="61" t="s">
        <v>1283</v>
      </c>
      <c r="D643" s="51">
        <f t="shared" ref="D643:E643" si="184">IF(D416-D417+D637-D638&gt;=0,D416-D417+D637-D638,0)</f>
        <v>67928.820000000007</v>
      </c>
      <c r="E643" s="51">
        <f t="shared" si="184"/>
        <v>53144.2</v>
      </c>
      <c r="F643" s="52">
        <f t="shared" si="119"/>
        <v>78.235129065984054</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67621.52999999997</v>
      </c>
      <c r="E645" s="51">
        <f t="shared" si="186"/>
        <v>39959.610000000146</v>
      </c>
      <c r="F645" s="52">
        <f t="shared" si="119"/>
        <v>59.093028507341025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80123.320000000007</v>
      </c>
      <c r="E647" s="243">
        <v>90698.23</v>
      </c>
      <c r="F647" s="57">
        <f t="shared" si="119"/>
        <v>113.19829233236965</v>
      </c>
    </row>
    <row r="648" spans="1:6" s="75" customFormat="1" ht="20.100000000000001" customHeight="1" x14ac:dyDescent="0.25">
      <c r="A648" s="348" t="s">
        <v>1293</v>
      </c>
      <c r="B648" s="349"/>
      <c r="C648" s="219"/>
      <c r="D648" s="58"/>
      <c r="E648" s="58"/>
      <c r="F648" s="59"/>
    </row>
    <row r="649" spans="1:6" ht="12.75" customHeight="1" x14ac:dyDescent="0.2">
      <c r="A649" s="53">
        <v>11</v>
      </c>
      <c r="B649" s="85" t="s">
        <v>1294</v>
      </c>
      <c r="C649" s="50" t="s">
        <v>1295</v>
      </c>
      <c r="D649" s="242">
        <v>71803.5</v>
      </c>
      <c r="E649" s="242">
        <v>52115.96</v>
      </c>
      <c r="F649" s="52">
        <f t="shared" ref="F649:F724" si="188">IF(D649&lt;&gt;0,IF(E649/D649&gt;=100,"&gt;&gt;100",E649/D649*100),"-")</f>
        <v>72.581364418169031</v>
      </c>
    </row>
    <row r="650" spans="1:6" ht="12.75" customHeight="1" x14ac:dyDescent="0.2">
      <c r="A650" s="53" t="s">
        <v>1296</v>
      </c>
      <c r="B650" s="85" t="s">
        <v>1297</v>
      </c>
      <c r="C650" s="50" t="s">
        <v>1296</v>
      </c>
      <c r="D650" s="242">
        <v>547147.94999999995</v>
      </c>
      <c r="E650" s="242">
        <v>628135.44999999995</v>
      </c>
      <c r="F650" s="52">
        <f t="shared" si="188"/>
        <v>114.80175517426319</v>
      </c>
    </row>
    <row r="651" spans="1:6" ht="12.75" customHeight="1" x14ac:dyDescent="0.2">
      <c r="A651" s="53" t="s">
        <v>1298</v>
      </c>
      <c r="B651" s="85" t="s">
        <v>1299</v>
      </c>
      <c r="C651" s="50" t="s">
        <v>1298</v>
      </c>
      <c r="D651" s="242">
        <v>555226.04</v>
      </c>
      <c r="E651" s="242">
        <v>646219.06999999995</v>
      </c>
      <c r="F651" s="52">
        <f t="shared" si="188"/>
        <v>116.38846585797739</v>
      </c>
    </row>
    <row r="652" spans="1:6" ht="22.8" x14ac:dyDescent="0.2">
      <c r="A652" s="53">
        <v>11</v>
      </c>
      <c r="B652" s="85" t="s">
        <v>1300</v>
      </c>
      <c r="C652" s="50" t="s">
        <v>1301</v>
      </c>
      <c r="D652" s="51">
        <f t="shared" ref="D652:E652" si="189">+D649+D650-D651</f>
        <v>63725.409999999916</v>
      </c>
      <c r="E652" s="51">
        <f t="shared" si="189"/>
        <v>34032.339999999967</v>
      </c>
      <c r="F652" s="52">
        <f t="shared" si="188"/>
        <v>53.404662284636551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57</v>
      </c>
      <c r="E654" s="262">
        <v>55</v>
      </c>
      <c r="F654" s="52">
        <f t="shared" si="188"/>
        <v>96.491228070175438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42</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53.09</v>
      </c>
      <c r="E670" s="242">
        <v>333.28</v>
      </c>
      <c r="F670" s="52">
        <f t="shared" si="188"/>
        <v>627.76417404407607</v>
      </c>
    </row>
    <row r="671" spans="1:6" ht="22.8" x14ac:dyDescent="0.2">
      <c r="A671" s="53">
        <v>63416</v>
      </c>
      <c r="B671" s="232" t="s">
        <v>1339</v>
      </c>
      <c r="C671" s="50" t="s">
        <v>1340</v>
      </c>
      <c r="D671" s="242">
        <v>1012.43</v>
      </c>
      <c r="E671" s="242">
        <v>1606.65</v>
      </c>
      <c r="F671" s="52">
        <f t="shared" si="188"/>
        <v>158.69245281155241</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459705.31</v>
      </c>
      <c r="E675" s="242">
        <v>509010.45</v>
      </c>
      <c r="F675" s="52">
        <f t="shared" si="188"/>
        <v>110.7253797003128</v>
      </c>
    </row>
    <row r="676" spans="1:6" ht="22.8" x14ac:dyDescent="0.2">
      <c r="A676" s="53">
        <v>63613</v>
      </c>
      <c r="B676" s="232" t="s">
        <v>1349</v>
      </c>
      <c r="C676" s="50" t="s">
        <v>1350</v>
      </c>
      <c r="D676" s="242">
        <v>4114.3999999999996</v>
      </c>
      <c r="E676" s="242">
        <v>820</v>
      </c>
      <c r="F676" s="52">
        <f t="shared" si="188"/>
        <v>19.930001944390437</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5039.49</v>
      </c>
      <c r="E694" s="242">
        <v>6047.2</v>
      </c>
      <c r="F694" s="52">
        <f t="shared" si="188"/>
        <v>119.99626946377511</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2083.7800000000002</v>
      </c>
      <c r="F716" s="52" t="str">
        <f t="shared" si="188"/>
        <v>-</v>
      </c>
    </row>
    <row r="717" spans="1:6" ht="12.75" customHeight="1" x14ac:dyDescent="0.2">
      <c r="A717" s="53">
        <v>31215</v>
      </c>
      <c r="B717" s="85" t="s">
        <v>1413</v>
      </c>
      <c r="C717" s="50" t="s">
        <v>1414</v>
      </c>
      <c r="D717" s="242">
        <v>933.44</v>
      </c>
      <c r="E717" s="242">
        <v>1827.57</v>
      </c>
      <c r="F717" s="52">
        <f t="shared" si="188"/>
        <v>195.78869557764824</v>
      </c>
    </row>
    <row r="718" spans="1:6" ht="12.75" customHeight="1" x14ac:dyDescent="0.2">
      <c r="A718" s="53">
        <v>32121</v>
      </c>
      <c r="B718" s="85" t="s">
        <v>1415</v>
      </c>
      <c r="C718" s="50" t="s">
        <v>1416</v>
      </c>
      <c r="D718" s="242">
        <v>15450.86</v>
      </c>
      <c r="E718" s="242">
        <v>20234.59</v>
      </c>
      <c r="F718" s="52">
        <f t="shared" si="188"/>
        <v>130.96093033009166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1160.6600000000001</v>
      </c>
      <c r="E722" s="242">
        <v>308.35000000000002</v>
      </c>
      <c r="F722" s="52">
        <f t="shared" si="188"/>
        <v>26.566780969448416</v>
      </c>
    </row>
    <row r="723" spans="1:6" ht="12.75" customHeight="1" x14ac:dyDescent="0.2">
      <c r="A723" s="53" t="s">
        <v>1425</v>
      </c>
      <c r="B723" s="85" t="s">
        <v>1426</v>
      </c>
      <c r="C723" s="50" t="s">
        <v>1425</v>
      </c>
      <c r="D723" s="242">
        <v>19.91</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3" t="s">
        <v>1968</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90036.35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1122200.3400000003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1120375.5100000002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998459.67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119566.41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534.59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1814.84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1824.83</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1117519.33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1116235.6800000002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996137.3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119465.34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633.04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1283.6500000000001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94717.360000000335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94717.36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94717.36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1"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7" t="s">
        <v>2859</v>
      </c>
      <c r="B1" s="362"/>
      <c r="C1" s="362"/>
      <c r="D1" s="362"/>
      <c r="E1" s="71" t="s">
        <v>3001</v>
      </c>
      <c r="F1" s="71"/>
      <c r="G1" s="71"/>
      <c r="H1" s="71"/>
      <c r="I1" s="71"/>
      <c r="J1" s="71"/>
      <c r="K1" s="71"/>
      <c r="L1" s="71"/>
      <c r="M1" s="71"/>
      <c r="N1" s="71"/>
      <c r="O1" s="71"/>
      <c r="P1" s="71"/>
    </row>
    <row r="2" spans="1:16" ht="37.5" customHeight="1" x14ac:dyDescent="0.25">
      <c r="A2" s="367" t="s">
        <v>3002</v>
      </c>
      <c r="B2" s="362"/>
      <c r="C2" s="362"/>
      <c r="D2" s="362"/>
    </row>
    <row r="3" spans="1:16" ht="29.25" customHeight="1" x14ac:dyDescent="0.25">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17370</v>
      </c>
      <c r="P3" s="71"/>
    </row>
    <row r="4" spans="1:16" ht="19.5" customHeight="1" x14ac:dyDescent="0.25">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4" t="s">
        <v>3019</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4" t="s">
        <v>3024</v>
      </c>
      <c r="B19" s="365"/>
      <c r="C19" s="366"/>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4" t="s">
        <v>3298</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3" t="s">
        <v>3300</v>
      </c>
      <c r="B1" s="373"/>
      <c r="C1" s="373"/>
    </row>
    <row r="2" spans="1:17" ht="33" customHeight="1" x14ac:dyDescent="0.25">
      <c r="A2" s="374" t="s">
        <v>3301</v>
      </c>
      <c r="B2" s="375"/>
      <c r="C2" s="372"/>
      <c r="D2" s="4"/>
      <c r="E2" s="4"/>
      <c r="F2" s="4"/>
      <c r="G2" s="4"/>
      <c r="H2" s="4"/>
      <c r="I2" s="4"/>
      <c r="J2" s="4"/>
      <c r="K2" s="4"/>
      <c r="L2" s="4"/>
      <c r="M2" s="4"/>
      <c r="N2" s="4"/>
      <c r="O2" s="4"/>
      <c r="P2" s="4"/>
      <c r="Q2" s="4"/>
    </row>
    <row r="3" spans="1:17" ht="18.75" customHeight="1" x14ac:dyDescent="0.25">
      <c r="A3" s="304" t="s">
        <v>3302</v>
      </c>
      <c r="B3" s="376" t="s">
        <v>3303</v>
      </c>
      <c r="C3" s="372"/>
      <c r="D3" s="4"/>
      <c r="E3" s="4"/>
      <c r="F3" s="4"/>
      <c r="G3" s="4"/>
      <c r="H3" s="4"/>
      <c r="I3" s="4"/>
      <c r="J3" s="4"/>
      <c r="K3" s="4"/>
      <c r="L3" s="4"/>
      <c r="M3" s="4"/>
      <c r="N3" s="4"/>
      <c r="O3" s="4"/>
      <c r="P3" s="4"/>
      <c r="Q3" s="4"/>
    </row>
    <row r="4" spans="1:17" ht="37.5" hidden="1" customHeight="1" x14ac:dyDescent="0.25">
      <c r="A4" s="305" t="s">
        <v>3304</v>
      </c>
      <c r="B4" s="371" t="s">
        <v>3305</v>
      </c>
      <c r="C4" s="372"/>
      <c r="D4" s="4"/>
      <c r="E4" s="4"/>
      <c r="F4" s="4"/>
      <c r="G4" s="4"/>
      <c r="H4" s="4"/>
      <c r="I4" s="4"/>
      <c r="J4" s="4"/>
      <c r="K4" s="4"/>
      <c r="L4" s="4"/>
      <c r="M4" s="4"/>
      <c r="N4" s="4"/>
      <c r="O4" s="4"/>
      <c r="P4" s="4"/>
      <c r="Q4" s="4"/>
    </row>
    <row r="5" spans="1:17" ht="48" hidden="1" customHeight="1" x14ac:dyDescent="0.25">
      <c r="A5" s="305" t="s">
        <v>3304</v>
      </c>
      <c r="B5" s="371" t="s">
        <v>3306</v>
      </c>
      <c r="C5" s="372"/>
      <c r="D5" s="4"/>
      <c r="E5" s="4"/>
      <c r="F5" s="4"/>
      <c r="G5" s="4"/>
      <c r="H5" s="4"/>
      <c r="I5" s="4"/>
      <c r="J5" s="4"/>
      <c r="K5" s="4"/>
      <c r="L5" s="4"/>
      <c r="M5" s="4"/>
      <c r="N5" s="4"/>
      <c r="O5" s="4"/>
      <c r="P5" s="4"/>
      <c r="Q5" s="4"/>
    </row>
    <row r="6" spans="1:17" ht="59.25" hidden="1" customHeight="1" x14ac:dyDescent="0.25">
      <c r="A6" s="305" t="s">
        <v>3304</v>
      </c>
      <c r="B6" s="371" t="s">
        <v>3307</v>
      </c>
      <c r="C6" s="372"/>
      <c r="D6" s="4"/>
      <c r="E6" s="4"/>
      <c r="F6" s="4"/>
      <c r="G6" s="4"/>
      <c r="H6" s="4"/>
      <c r="I6" s="4"/>
      <c r="J6" s="4"/>
      <c r="K6" s="4"/>
      <c r="L6" s="4"/>
      <c r="M6" s="4"/>
      <c r="N6" s="4"/>
      <c r="O6" s="4"/>
      <c r="P6" s="4"/>
      <c r="Q6" s="4"/>
    </row>
    <row r="7" spans="1:17" ht="48" hidden="1" customHeight="1" x14ac:dyDescent="0.25">
      <c r="A7" s="305" t="s">
        <v>3308</v>
      </c>
      <c r="B7" s="371" t="s">
        <v>3309</v>
      </c>
      <c r="C7" s="372"/>
      <c r="D7" s="4"/>
      <c r="E7" s="4"/>
      <c r="F7" s="4"/>
      <c r="G7" s="4"/>
      <c r="H7" s="4"/>
      <c r="I7" s="4"/>
      <c r="J7" s="4"/>
      <c r="K7" s="4"/>
      <c r="L7" s="4"/>
      <c r="M7" s="4"/>
      <c r="N7" s="4"/>
      <c r="O7" s="4"/>
      <c r="P7" s="4"/>
      <c r="Q7" s="4"/>
    </row>
    <row r="8" spans="1:17" ht="41.25" hidden="1" customHeight="1" x14ac:dyDescent="0.25">
      <c r="A8" s="305" t="s">
        <v>3310</v>
      </c>
      <c r="B8" s="371" t="s">
        <v>3311</v>
      </c>
      <c r="C8" s="372"/>
      <c r="D8" s="4"/>
      <c r="E8" s="4"/>
      <c r="F8" s="4"/>
      <c r="G8" s="4"/>
      <c r="H8" s="4"/>
      <c r="I8" s="4"/>
      <c r="J8" s="4"/>
      <c r="K8" s="4"/>
      <c r="L8" s="4"/>
      <c r="M8" s="4"/>
      <c r="N8" s="4"/>
      <c r="O8" s="4"/>
      <c r="P8" s="4"/>
      <c r="Q8" s="4"/>
    </row>
    <row r="9" spans="1:17" ht="59.25" hidden="1" customHeight="1" x14ac:dyDescent="0.25">
      <c r="A9" s="305" t="s">
        <v>3312</v>
      </c>
      <c r="B9" s="371" t="s">
        <v>3313</v>
      </c>
      <c r="C9" s="372"/>
      <c r="D9" s="4"/>
      <c r="E9" s="4"/>
      <c r="F9" s="4"/>
      <c r="G9" s="4"/>
      <c r="H9" s="4"/>
      <c r="I9" s="4"/>
      <c r="J9" s="4"/>
      <c r="K9" s="4"/>
      <c r="L9" s="4"/>
      <c r="M9" s="4"/>
      <c r="N9" s="4"/>
      <c r="O9" s="4"/>
      <c r="P9" s="4"/>
      <c r="Q9" s="4"/>
    </row>
    <row r="10" spans="1:17" ht="61.5" hidden="1" customHeight="1" x14ac:dyDescent="0.25">
      <c r="A10" s="305" t="s">
        <v>3312</v>
      </c>
      <c r="B10" s="371" t="s">
        <v>3314</v>
      </c>
      <c r="C10" s="372"/>
      <c r="D10" s="4"/>
      <c r="E10" s="4"/>
      <c r="F10" s="4"/>
      <c r="G10" s="4"/>
      <c r="H10" s="4"/>
      <c r="I10" s="4"/>
      <c r="J10" s="4"/>
      <c r="K10" s="4"/>
      <c r="L10" s="4"/>
      <c r="M10" s="4"/>
      <c r="N10" s="4"/>
      <c r="O10" s="4"/>
      <c r="P10" s="4"/>
      <c r="Q10" s="4"/>
    </row>
    <row r="11" spans="1:17" ht="43.5" hidden="1" customHeight="1" x14ac:dyDescent="0.25">
      <c r="A11" s="305" t="s">
        <v>3312</v>
      </c>
      <c r="B11" s="371" t="s">
        <v>3315</v>
      </c>
      <c r="C11" s="372"/>
      <c r="D11" s="4"/>
      <c r="E11" s="4"/>
      <c r="F11" s="4"/>
      <c r="G11" s="4"/>
      <c r="H11" s="4"/>
      <c r="I11" s="4"/>
      <c r="J11" s="4"/>
      <c r="K11" s="4"/>
      <c r="L11" s="4"/>
      <c r="M11" s="4"/>
      <c r="N11" s="4"/>
      <c r="O11" s="4"/>
      <c r="P11" s="4"/>
      <c r="Q11" s="4"/>
    </row>
    <row r="12" spans="1:17" ht="27.75" hidden="1" customHeight="1" x14ac:dyDescent="0.25">
      <c r="A12" s="305" t="s">
        <v>3316</v>
      </c>
      <c r="B12" s="371" t="s">
        <v>3317</v>
      </c>
      <c r="C12" s="372"/>
      <c r="D12" s="4"/>
      <c r="E12" s="4"/>
      <c r="F12" s="4"/>
      <c r="G12" s="4"/>
      <c r="H12" s="4"/>
      <c r="I12" s="4"/>
      <c r="J12" s="4"/>
      <c r="K12" s="4"/>
      <c r="L12" s="4"/>
      <c r="M12" s="4"/>
      <c r="N12" s="4"/>
      <c r="O12" s="4"/>
      <c r="P12" s="4"/>
      <c r="Q12" s="4"/>
    </row>
    <row r="13" spans="1:17" ht="27.75" hidden="1" customHeight="1" x14ac:dyDescent="0.25">
      <c r="A13" s="305" t="s">
        <v>3318</v>
      </c>
      <c r="B13" s="371" t="s">
        <v>3319</v>
      </c>
      <c r="C13" s="372"/>
      <c r="D13" s="4"/>
      <c r="E13" s="4"/>
      <c r="F13" s="4"/>
      <c r="G13" s="4"/>
      <c r="H13" s="4"/>
      <c r="I13" s="4"/>
      <c r="J13" s="4"/>
      <c r="K13" s="4"/>
      <c r="L13" s="4"/>
      <c r="M13" s="4"/>
      <c r="N13" s="4"/>
      <c r="O13" s="4"/>
      <c r="P13" s="4"/>
      <c r="Q13" s="4"/>
    </row>
    <row r="14" spans="1:17" ht="45.75" hidden="1" customHeight="1" x14ac:dyDescent="0.25">
      <c r="A14" s="305" t="s">
        <v>3320</v>
      </c>
      <c r="B14" s="371" t="s">
        <v>3321</v>
      </c>
      <c r="C14" s="372"/>
      <c r="D14" s="4"/>
      <c r="E14" s="4"/>
      <c r="F14" s="4"/>
      <c r="G14" s="4"/>
      <c r="H14" s="4"/>
      <c r="I14" s="4"/>
      <c r="J14" s="4"/>
      <c r="K14" s="4"/>
      <c r="L14" s="4"/>
      <c r="M14" s="4"/>
      <c r="N14" s="4"/>
      <c r="O14" s="4"/>
      <c r="P14" s="4"/>
      <c r="Q14" s="4"/>
    </row>
    <row r="15" spans="1:17" ht="45.75" hidden="1" customHeight="1" x14ac:dyDescent="0.25">
      <c r="A15" s="305" t="s">
        <v>3322</v>
      </c>
      <c r="B15" s="371" t="s">
        <v>3323</v>
      </c>
      <c r="C15" s="372"/>
      <c r="D15" s="4"/>
      <c r="E15" s="4"/>
      <c r="F15" s="4"/>
      <c r="G15" s="4"/>
      <c r="H15" s="4"/>
      <c r="I15" s="4"/>
      <c r="J15" s="4"/>
      <c r="K15" s="4"/>
      <c r="L15" s="4"/>
      <c r="M15" s="4"/>
      <c r="N15" s="4"/>
      <c r="O15" s="4"/>
      <c r="P15" s="4"/>
      <c r="Q15" s="4"/>
    </row>
    <row r="16" spans="1:17" ht="51" hidden="1" customHeight="1" x14ac:dyDescent="0.25">
      <c r="A16" s="305" t="s">
        <v>3324</v>
      </c>
      <c r="B16" s="371" t="s">
        <v>3325</v>
      </c>
      <c r="C16" s="372"/>
      <c r="D16" s="4"/>
      <c r="E16" s="4"/>
      <c r="F16" s="4"/>
      <c r="G16" s="4"/>
      <c r="H16" s="4"/>
      <c r="I16" s="4"/>
      <c r="J16" s="4"/>
      <c r="K16" s="4"/>
      <c r="L16" s="4"/>
      <c r="M16" s="4"/>
      <c r="N16" s="4"/>
      <c r="O16" s="4"/>
      <c r="P16" s="4"/>
      <c r="Q16" s="4"/>
    </row>
    <row r="17" spans="1:17" ht="27.75" hidden="1" customHeight="1" x14ac:dyDescent="0.25">
      <c r="A17" s="305" t="s">
        <v>3326</v>
      </c>
      <c r="B17" s="371" t="s">
        <v>3327</v>
      </c>
      <c r="C17" s="372"/>
      <c r="D17" s="4"/>
      <c r="E17" s="4"/>
      <c r="F17" s="4"/>
      <c r="G17" s="4"/>
      <c r="H17" s="4"/>
      <c r="I17" s="4"/>
      <c r="J17" s="4"/>
      <c r="K17" s="4"/>
      <c r="L17" s="4"/>
      <c r="M17" s="4"/>
      <c r="N17" s="4"/>
      <c r="O17" s="4"/>
      <c r="P17" s="4"/>
      <c r="Q17" s="4"/>
    </row>
    <row r="18" spans="1:17" ht="27.75" hidden="1" customHeight="1" x14ac:dyDescent="0.25">
      <c r="A18" s="305" t="s">
        <v>3328</v>
      </c>
      <c r="B18" s="371" t="s">
        <v>3329</v>
      </c>
      <c r="C18" s="372"/>
      <c r="D18" s="4"/>
      <c r="E18" s="4"/>
      <c r="F18" s="4"/>
      <c r="G18" s="4"/>
      <c r="H18" s="4"/>
      <c r="I18" s="4"/>
      <c r="J18" s="4"/>
      <c r="K18" s="4"/>
      <c r="L18" s="4"/>
      <c r="M18" s="4"/>
      <c r="N18" s="4"/>
      <c r="O18" s="4"/>
      <c r="P18" s="4"/>
      <c r="Q18" s="4"/>
    </row>
    <row r="19" spans="1:17" ht="45" hidden="1" customHeight="1" x14ac:dyDescent="0.25">
      <c r="A19" s="305" t="s">
        <v>3328</v>
      </c>
      <c r="B19" s="371" t="s">
        <v>3330</v>
      </c>
      <c r="C19" s="372"/>
      <c r="D19" s="4"/>
      <c r="E19" s="4"/>
      <c r="F19" s="4"/>
      <c r="G19" s="4"/>
      <c r="H19" s="4"/>
      <c r="I19" s="4"/>
      <c r="J19" s="4"/>
      <c r="K19" s="4"/>
      <c r="L19" s="4"/>
      <c r="M19" s="4"/>
      <c r="N19" s="4"/>
      <c r="O19" s="4"/>
      <c r="P19" s="4"/>
      <c r="Q19" s="4"/>
    </row>
    <row r="20" spans="1:17" ht="45" hidden="1" customHeight="1" x14ac:dyDescent="0.25">
      <c r="A20" s="305" t="s">
        <v>3331</v>
      </c>
      <c r="B20" s="371" t="s">
        <v>3332</v>
      </c>
      <c r="C20" s="372"/>
      <c r="D20" s="4"/>
      <c r="E20" s="4"/>
      <c r="F20" s="4"/>
      <c r="G20" s="4"/>
      <c r="H20" s="4"/>
      <c r="I20" s="4"/>
      <c r="J20" s="4"/>
      <c r="K20" s="4"/>
      <c r="L20" s="4"/>
      <c r="M20" s="4"/>
      <c r="N20" s="4"/>
      <c r="O20" s="4"/>
      <c r="P20" s="4"/>
      <c r="Q20" s="4"/>
    </row>
    <row r="21" spans="1:17" ht="30" hidden="1" customHeight="1" x14ac:dyDescent="0.25">
      <c r="A21" s="305" t="s">
        <v>3333</v>
      </c>
      <c r="B21" s="371" t="s">
        <v>3334</v>
      </c>
      <c r="C21" s="372"/>
      <c r="D21" s="4"/>
      <c r="E21" s="4"/>
      <c r="F21" s="4"/>
      <c r="G21" s="4"/>
      <c r="H21" s="4"/>
      <c r="I21" s="4"/>
      <c r="J21" s="4"/>
      <c r="K21" s="4"/>
      <c r="L21" s="4"/>
      <c r="M21" s="4"/>
      <c r="N21" s="4"/>
      <c r="O21" s="4"/>
      <c r="P21" s="4"/>
      <c r="Q21" s="4"/>
    </row>
    <row r="22" spans="1:17" ht="30" hidden="1" customHeight="1" x14ac:dyDescent="0.25">
      <c r="A22" s="305" t="s">
        <v>3335</v>
      </c>
      <c r="B22" s="371" t="s">
        <v>3336</v>
      </c>
      <c r="C22" s="372"/>
      <c r="D22" s="4"/>
      <c r="E22" s="4"/>
      <c r="F22" s="4"/>
      <c r="G22" s="4"/>
      <c r="H22" s="4"/>
      <c r="I22" s="4"/>
      <c r="J22" s="4"/>
      <c r="K22" s="4"/>
      <c r="L22" s="4"/>
      <c r="M22" s="4"/>
      <c r="N22" s="4"/>
      <c r="O22" s="4"/>
      <c r="P22" s="4"/>
      <c r="Q22" s="4"/>
    </row>
    <row r="23" spans="1:17" ht="30" hidden="1" customHeight="1" x14ac:dyDescent="0.25">
      <c r="A23" s="305" t="s">
        <v>3337</v>
      </c>
      <c r="B23" s="371" t="s">
        <v>3338</v>
      </c>
      <c r="C23" s="372"/>
      <c r="D23" s="4"/>
      <c r="E23" s="4"/>
      <c r="F23" s="4"/>
      <c r="G23" s="4"/>
      <c r="H23" s="4"/>
      <c r="I23" s="4"/>
      <c r="J23" s="4"/>
      <c r="K23" s="4"/>
      <c r="L23" s="4"/>
      <c r="M23" s="4"/>
      <c r="N23" s="4"/>
      <c r="O23" s="4"/>
      <c r="P23" s="4"/>
      <c r="Q23" s="4"/>
    </row>
    <row r="24" spans="1:17" ht="30" hidden="1" customHeight="1" x14ac:dyDescent="0.25">
      <c r="A24" s="305" t="s">
        <v>3339</v>
      </c>
      <c r="B24" s="371" t="s">
        <v>3340</v>
      </c>
      <c r="C24" s="372"/>
      <c r="D24" s="4"/>
      <c r="E24" s="4"/>
      <c r="F24" s="4"/>
      <c r="G24" s="4"/>
      <c r="H24" s="4"/>
      <c r="I24" s="4"/>
      <c r="J24" s="4"/>
      <c r="K24" s="4"/>
      <c r="L24" s="4"/>
      <c r="M24" s="4"/>
      <c r="N24" s="4"/>
      <c r="O24" s="4"/>
      <c r="P24" s="4"/>
      <c r="Q24" s="4"/>
    </row>
    <row r="25" spans="1:17" ht="30" hidden="1" customHeight="1" x14ac:dyDescent="0.25">
      <c r="A25" s="305" t="s">
        <v>3341</v>
      </c>
      <c r="B25" s="371" t="s">
        <v>3342</v>
      </c>
      <c r="C25" s="372"/>
      <c r="D25" s="4"/>
      <c r="E25" s="4"/>
      <c r="F25" s="4"/>
      <c r="G25" s="4"/>
      <c r="H25" s="4"/>
      <c r="I25" s="4"/>
      <c r="J25" s="4"/>
      <c r="K25" s="4"/>
      <c r="L25" s="4"/>
      <c r="M25" s="4"/>
      <c r="N25" s="4"/>
      <c r="O25" s="4"/>
      <c r="P25" s="4"/>
      <c r="Q25" s="4"/>
    </row>
    <row r="26" spans="1:17" ht="30" hidden="1" customHeight="1" x14ac:dyDescent="0.25">
      <c r="A26" s="305" t="s">
        <v>3343</v>
      </c>
      <c r="B26" s="371" t="s">
        <v>3344</v>
      </c>
      <c r="C26" s="372"/>
      <c r="D26" s="4"/>
      <c r="E26" s="4"/>
      <c r="F26" s="4"/>
      <c r="G26" s="4"/>
      <c r="H26" s="4"/>
      <c r="I26" s="4"/>
      <c r="J26" s="4"/>
      <c r="K26" s="4"/>
      <c r="L26" s="4"/>
      <c r="M26" s="4"/>
      <c r="N26" s="4"/>
      <c r="O26" s="4"/>
      <c r="P26" s="4"/>
      <c r="Q26" s="4"/>
    </row>
    <row r="27" spans="1:17" ht="70.5" hidden="1" customHeight="1" x14ac:dyDescent="0.25">
      <c r="A27" s="305" t="s">
        <v>3345</v>
      </c>
      <c r="B27" s="371" t="s">
        <v>3346</v>
      </c>
      <c r="C27" s="372"/>
      <c r="D27" s="4"/>
      <c r="E27" s="4"/>
      <c r="F27" s="4"/>
      <c r="G27" s="4"/>
      <c r="H27" s="4"/>
      <c r="I27" s="4"/>
      <c r="J27" s="4"/>
      <c r="K27" s="4"/>
      <c r="L27" s="4"/>
      <c r="M27" s="4"/>
      <c r="N27" s="4"/>
      <c r="O27" s="4"/>
      <c r="P27" s="4"/>
      <c r="Q27" s="4"/>
    </row>
    <row r="28" spans="1:17" ht="48" hidden="1" customHeight="1" x14ac:dyDescent="0.25">
      <c r="A28" s="305" t="s">
        <v>3347</v>
      </c>
      <c r="B28" s="371" t="s">
        <v>3348</v>
      </c>
      <c r="C28" s="372"/>
      <c r="D28" s="4"/>
      <c r="E28" s="4"/>
      <c r="F28" s="4"/>
      <c r="G28" s="4"/>
      <c r="H28" s="4"/>
      <c r="I28" s="4"/>
      <c r="J28" s="4"/>
      <c r="K28" s="4"/>
      <c r="L28" s="4"/>
      <c r="M28" s="4"/>
      <c r="N28" s="4"/>
      <c r="O28" s="4"/>
      <c r="P28" s="4"/>
      <c r="Q28" s="4"/>
    </row>
    <row r="29" spans="1:17" ht="100.5" hidden="1" customHeight="1" x14ac:dyDescent="0.25">
      <c r="A29" s="305" t="s">
        <v>3349</v>
      </c>
      <c r="B29" s="371" t="s">
        <v>3350</v>
      </c>
      <c r="C29" s="372"/>
      <c r="D29" s="4"/>
      <c r="E29" s="4"/>
      <c r="F29" s="4"/>
      <c r="G29" s="4"/>
      <c r="H29" s="4"/>
      <c r="I29" s="4"/>
      <c r="J29" s="4"/>
      <c r="K29" s="4"/>
      <c r="L29" s="4"/>
      <c r="M29" s="4"/>
      <c r="N29" s="4"/>
      <c r="O29" s="4"/>
      <c r="P29" s="4"/>
      <c r="Q29" s="4"/>
    </row>
    <row r="30" spans="1:17" ht="45" hidden="1" customHeight="1" x14ac:dyDescent="0.25">
      <c r="A30" s="305" t="s">
        <v>3351</v>
      </c>
      <c r="B30" s="371" t="s">
        <v>3352</v>
      </c>
      <c r="C30" s="372"/>
      <c r="D30" s="4"/>
      <c r="E30" s="4"/>
      <c r="F30" s="4"/>
      <c r="G30" s="4"/>
      <c r="H30" s="4"/>
      <c r="I30" s="4"/>
      <c r="J30" s="4"/>
      <c r="K30" s="4"/>
      <c r="L30" s="4"/>
      <c r="M30" s="4"/>
      <c r="N30" s="4"/>
      <c r="O30" s="4"/>
      <c r="P30" s="4"/>
      <c r="Q30" s="4"/>
    </row>
    <row r="31" spans="1:17" ht="45" hidden="1" customHeight="1" x14ac:dyDescent="0.25">
      <c r="A31" s="305" t="s">
        <v>3353</v>
      </c>
      <c r="B31" s="371" t="s">
        <v>3354</v>
      </c>
      <c r="C31" s="372"/>
      <c r="D31" s="4"/>
      <c r="E31" s="4"/>
      <c r="F31" s="4"/>
      <c r="G31" s="4"/>
      <c r="H31" s="4"/>
      <c r="I31" s="4"/>
      <c r="J31" s="4"/>
      <c r="K31" s="4"/>
      <c r="L31" s="4"/>
      <c r="M31" s="4"/>
      <c r="N31" s="4"/>
      <c r="O31" s="4"/>
      <c r="P31" s="4"/>
      <c r="Q31" s="4"/>
    </row>
    <row r="32" spans="1:17" ht="45" hidden="1" customHeight="1" x14ac:dyDescent="0.25">
      <c r="A32" s="305" t="s">
        <v>3355</v>
      </c>
      <c r="B32" s="371" t="s">
        <v>3356</v>
      </c>
      <c r="C32" s="372"/>
      <c r="D32" s="4"/>
      <c r="E32" s="4"/>
      <c r="F32" s="4"/>
      <c r="G32" s="4"/>
      <c r="H32" s="4"/>
      <c r="I32" s="4"/>
      <c r="J32" s="4"/>
      <c r="K32" s="4"/>
      <c r="L32" s="4"/>
      <c r="M32" s="4"/>
      <c r="N32" s="4"/>
      <c r="O32" s="4"/>
      <c r="P32" s="4"/>
      <c r="Q32" s="4"/>
    </row>
    <row r="33" spans="1:17" ht="72" hidden="1" customHeight="1" x14ac:dyDescent="0.25">
      <c r="A33" s="305" t="s">
        <v>3357</v>
      </c>
      <c r="B33" s="371" t="s">
        <v>3358</v>
      </c>
      <c r="C33" s="372"/>
      <c r="D33" s="4"/>
      <c r="E33" s="4"/>
      <c r="F33" s="4"/>
      <c r="G33" s="4"/>
      <c r="H33" s="4"/>
      <c r="I33" s="4"/>
      <c r="J33" s="4"/>
      <c r="K33" s="4"/>
      <c r="L33" s="4"/>
      <c r="M33" s="4"/>
      <c r="N33" s="4"/>
      <c r="O33" s="4"/>
      <c r="P33" s="4"/>
      <c r="Q33" s="4"/>
    </row>
    <row r="34" spans="1:17" ht="79.5" hidden="1" customHeight="1" x14ac:dyDescent="0.25">
      <c r="A34" s="305" t="s">
        <v>3359</v>
      </c>
      <c r="B34" s="371" t="s">
        <v>3360</v>
      </c>
      <c r="C34" s="372"/>
      <c r="D34" s="4"/>
      <c r="E34" s="4"/>
      <c r="F34" s="4"/>
      <c r="G34" s="4"/>
      <c r="H34" s="4"/>
      <c r="I34" s="4"/>
      <c r="J34" s="4"/>
      <c r="K34" s="4"/>
      <c r="L34" s="4"/>
      <c r="M34" s="4"/>
      <c r="N34" s="4"/>
      <c r="O34" s="4"/>
      <c r="P34" s="4"/>
      <c r="Q34" s="4"/>
    </row>
    <row r="35" spans="1:17" ht="70.5" hidden="1" customHeight="1" x14ac:dyDescent="0.25">
      <c r="A35" s="305" t="s">
        <v>3361</v>
      </c>
      <c r="B35" s="371" t="s">
        <v>3362</v>
      </c>
      <c r="C35" s="372"/>
      <c r="D35" s="4"/>
      <c r="E35" s="4"/>
      <c r="F35" s="4"/>
      <c r="G35" s="4"/>
      <c r="H35" s="4"/>
      <c r="I35" s="4"/>
      <c r="J35" s="4"/>
      <c r="K35" s="4"/>
      <c r="L35" s="4"/>
      <c r="M35" s="4"/>
      <c r="N35" s="4"/>
      <c r="O35" s="4"/>
      <c r="P35" s="4"/>
      <c r="Q35" s="4"/>
    </row>
    <row r="36" spans="1:17" ht="45.75" hidden="1" customHeight="1" x14ac:dyDescent="0.25">
      <c r="A36" s="305" t="s">
        <v>3363</v>
      </c>
      <c r="B36" s="371" t="s">
        <v>3364</v>
      </c>
      <c r="C36" s="372"/>
      <c r="D36" s="4"/>
      <c r="E36" s="4"/>
      <c r="F36" s="4"/>
      <c r="G36" s="4"/>
      <c r="H36" s="4"/>
      <c r="I36" s="4"/>
      <c r="J36" s="4"/>
      <c r="K36" s="4"/>
      <c r="L36" s="4"/>
      <c r="M36" s="4"/>
      <c r="N36" s="4"/>
      <c r="O36" s="4"/>
      <c r="P36" s="4"/>
      <c r="Q36" s="4"/>
    </row>
    <row r="37" spans="1:17" ht="54.75" hidden="1" customHeight="1" x14ac:dyDescent="0.25">
      <c r="A37" s="305" t="s">
        <v>3365</v>
      </c>
      <c r="B37" s="371" t="s">
        <v>3366</v>
      </c>
      <c r="C37" s="372"/>
      <c r="D37" s="4"/>
      <c r="E37" s="4"/>
      <c r="F37" s="4"/>
      <c r="G37" s="4"/>
      <c r="H37" s="4"/>
      <c r="I37" s="4"/>
      <c r="J37" s="4"/>
      <c r="K37" s="4"/>
      <c r="L37" s="4"/>
      <c r="M37" s="4"/>
      <c r="N37" s="4"/>
      <c r="O37" s="4"/>
      <c r="P37" s="4"/>
      <c r="Q37" s="4"/>
    </row>
    <row r="38" spans="1:17" ht="37.5" hidden="1" customHeight="1" x14ac:dyDescent="0.25">
      <c r="A38" s="305" t="s">
        <v>3367</v>
      </c>
      <c r="B38" s="371" t="s">
        <v>3368</v>
      </c>
      <c r="C38" s="372"/>
      <c r="D38" s="4"/>
      <c r="E38" s="4"/>
      <c r="F38" s="4"/>
      <c r="G38" s="4"/>
      <c r="H38" s="4"/>
      <c r="I38" s="4"/>
      <c r="J38" s="4"/>
      <c r="K38" s="4"/>
      <c r="L38" s="4"/>
      <c r="M38" s="4"/>
      <c r="N38" s="4"/>
      <c r="O38" s="4"/>
      <c r="P38" s="4"/>
      <c r="Q38" s="4"/>
    </row>
    <row r="39" spans="1:17" ht="61.5" hidden="1" customHeight="1" x14ac:dyDescent="0.25">
      <c r="A39" s="305" t="s">
        <v>3369</v>
      </c>
      <c r="B39" s="371" t="s">
        <v>3370</v>
      </c>
      <c r="C39" s="372"/>
      <c r="D39" s="4"/>
      <c r="E39" s="4"/>
      <c r="F39" s="4"/>
      <c r="G39" s="4"/>
      <c r="H39" s="4"/>
      <c r="I39" s="4"/>
      <c r="J39" s="4"/>
      <c r="K39" s="4"/>
      <c r="L39" s="4"/>
      <c r="M39" s="4"/>
      <c r="N39" s="4"/>
      <c r="O39" s="4"/>
      <c r="P39" s="4"/>
      <c r="Q39" s="4"/>
    </row>
    <row r="40" spans="1:17" ht="53.25" hidden="1" customHeight="1" x14ac:dyDescent="0.25">
      <c r="A40" s="305" t="s">
        <v>3371</v>
      </c>
      <c r="B40" s="371" t="s">
        <v>3372</v>
      </c>
      <c r="C40" s="372"/>
      <c r="D40" s="4"/>
      <c r="E40" s="4"/>
      <c r="F40" s="4"/>
      <c r="G40" s="4"/>
      <c r="H40" s="4"/>
      <c r="I40" s="4"/>
      <c r="J40" s="4"/>
      <c r="K40" s="4"/>
      <c r="L40" s="4"/>
      <c r="M40" s="4"/>
      <c r="N40" s="4"/>
      <c r="O40" s="4"/>
      <c r="P40" s="4"/>
      <c r="Q40" s="4"/>
    </row>
    <row r="41" spans="1:17" ht="73.5" hidden="1" customHeight="1" x14ac:dyDescent="0.25">
      <c r="A41" s="305" t="s">
        <v>3373</v>
      </c>
      <c r="B41" s="371" t="s">
        <v>3374</v>
      </c>
      <c r="C41" s="372"/>
      <c r="D41" s="4"/>
      <c r="E41" s="4"/>
      <c r="F41" s="4"/>
      <c r="G41" s="4"/>
      <c r="H41" s="4"/>
      <c r="I41" s="4"/>
      <c r="J41" s="4"/>
      <c r="K41" s="4"/>
      <c r="L41" s="4"/>
      <c r="M41" s="4"/>
      <c r="N41" s="4"/>
      <c r="O41" s="4"/>
      <c r="P41" s="4"/>
      <c r="Q41" s="4"/>
    </row>
    <row r="42" spans="1:17" ht="57.75" hidden="1" customHeight="1" x14ac:dyDescent="0.25">
      <c r="A42" s="305" t="s">
        <v>3375</v>
      </c>
      <c r="B42" s="371" t="s">
        <v>3376</v>
      </c>
      <c r="C42" s="372"/>
      <c r="D42" s="4"/>
      <c r="E42" s="4"/>
      <c r="F42" s="4"/>
      <c r="G42" s="4"/>
      <c r="H42" s="4"/>
      <c r="I42" s="4"/>
      <c r="J42" s="4"/>
      <c r="K42" s="4"/>
      <c r="L42" s="4"/>
      <c r="M42" s="4"/>
      <c r="N42" s="4"/>
      <c r="O42" s="4"/>
      <c r="P42" s="4"/>
      <c r="Q42" s="4"/>
    </row>
    <row r="43" spans="1:17" ht="84" hidden="1" customHeight="1" x14ac:dyDescent="0.25">
      <c r="A43" s="305" t="s">
        <v>3377</v>
      </c>
      <c r="B43" s="371" t="s">
        <v>3378</v>
      </c>
      <c r="C43" s="372"/>
      <c r="D43" s="4"/>
      <c r="E43" s="4"/>
      <c r="F43" s="4"/>
      <c r="G43" s="4"/>
      <c r="H43" s="4"/>
      <c r="I43" s="4"/>
      <c r="J43" s="4"/>
      <c r="K43" s="4"/>
      <c r="L43" s="4"/>
      <c r="M43" s="4"/>
      <c r="N43" s="4"/>
      <c r="O43" s="4"/>
      <c r="P43" s="4"/>
      <c r="Q43" s="4"/>
    </row>
    <row r="44" spans="1:17" ht="48" hidden="1" customHeight="1" x14ac:dyDescent="0.25">
      <c r="A44" s="305" t="s">
        <v>3379</v>
      </c>
      <c r="B44" s="371" t="s">
        <v>3380</v>
      </c>
      <c r="C44" s="372"/>
      <c r="D44" s="4"/>
      <c r="E44" s="4"/>
      <c r="F44" s="4"/>
      <c r="G44" s="4"/>
      <c r="H44" s="4"/>
      <c r="I44" s="4"/>
      <c r="J44" s="4"/>
      <c r="K44" s="4"/>
      <c r="L44" s="4"/>
      <c r="M44" s="4"/>
      <c r="N44" s="4"/>
      <c r="O44" s="4"/>
      <c r="P44" s="4"/>
      <c r="Q44" s="4"/>
    </row>
    <row r="45" spans="1:17" ht="57" hidden="1" customHeight="1" x14ac:dyDescent="0.25">
      <c r="A45" s="305" t="s">
        <v>3381</v>
      </c>
      <c r="B45" s="371" t="s">
        <v>3382</v>
      </c>
      <c r="C45" s="372"/>
      <c r="D45" s="4"/>
      <c r="E45" s="4"/>
      <c r="F45" s="4"/>
      <c r="G45" s="4"/>
      <c r="H45" s="4"/>
      <c r="I45" s="4"/>
      <c r="J45" s="4"/>
      <c r="K45" s="4"/>
      <c r="L45" s="4"/>
      <c r="M45" s="4"/>
      <c r="N45" s="4"/>
      <c r="O45" s="4"/>
      <c r="P45" s="4"/>
      <c r="Q45" s="4"/>
    </row>
    <row r="46" spans="1:17" ht="73.5" hidden="1" customHeight="1" x14ac:dyDescent="0.25">
      <c r="A46" s="305" t="s">
        <v>3383</v>
      </c>
      <c r="B46" s="380" t="s">
        <v>3384</v>
      </c>
      <c r="C46" s="372"/>
      <c r="D46" s="41"/>
      <c r="E46" s="4"/>
      <c r="F46" s="4"/>
      <c r="G46" s="4"/>
      <c r="H46" s="4"/>
      <c r="I46" s="4"/>
      <c r="J46" s="4"/>
      <c r="K46" s="4"/>
      <c r="L46" s="4"/>
      <c r="M46" s="4"/>
      <c r="N46" s="4"/>
      <c r="O46" s="4"/>
      <c r="P46" s="4"/>
      <c r="Q46" s="4"/>
    </row>
    <row r="47" spans="1:17" ht="66" hidden="1" customHeight="1" x14ac:dyDescent="0.25">
      <c r="A47" s="46" t="s">
        <v>3385</v>
      </c>
      <c r="B47" s="381" t="s">
        <v>3386</v>
      </c>
      <c r="C47" s="381"/>
      <c r="D47" s="4"/>
      <c r="E47" s="4"/>
      <c r="F47" s="4"/>
      <c r="G47" s="4"/>
      <c r="H47" s="4"/>
      <c r="I47" s="4"/>
      <c r="J47" s="4"/>
      <c r="K47" s="4"/>
      <c r="L47" s="4"/>
      <c r="M47" s="4"/>
      <c r="N47" s="4"/>
      <c r="O47" s="4"/>
      <c r="P47" s="4"/>
      <c r="Q47" s="4"/>
    </row>
    <row r="48" spans="1:17" ht="123.75" customHeight="1" x14ac:dyDescent="0.25">
      <c r="A48" s="267" t="s">
        <v>3387</v>
      </c>
      <c r="B48" s="379" t="s">
        <v>3388</v>
      </c>
      <c r="C48" s="378"/>
      <c r="D48" s="4"/>
      <c r="E48" s="4"/>
      <c r="F48" s="4"/>
      <c r="G48" s="4"/>
      <c r="H48" s="4"/>
      <c r="I48" s="4"/>
      <c r="J48" s="4"/>
      <c r="K48" s="4"/>
      <c r="L48" s="4"/>
      <c r="M48" s="4"/>
      <c r="N48" s="4"/>
      <c r="O48" s="4"/>
      <c r="P48" s="4"/>
      <c r="Q48" s="4"/>
    </row>
    <row r="49" spans="1:17" ht="34.5" customHeight="1" x14ac:dyDescent="0.25">
      <c r="A49" s="267" t="s">
        <v>3389</v>
      </c>
      <c r="B49" s="377" t="s">
        <v>3390</v>
      </c>
      <c r="C49" s="378"/>
      <c r="D49" s="4"/>
      <c r="E49" s="4"/>
      <c r="F49" s="4"/>
      <c r="G49" s="4"/>
      <c r="H49" s="4"/>
      <c r="I49" s="4"/>
      <c r="J49" s="4"/>
      <c r="K49" s="4"/>
      <c r="L49" s="4"/>
      <c r="M49" s="4"/>
      <c r="N49" s="4"/>
      <c r="O49" s="4"/>
      <c r="P49" s="4"/>
      <c r="Q49" s="4"/>
    </row>
    <row r="50" spans="1:17" ht="34.5" customHeight="1" x14ac:dyDescent="0.25">
      <c r="A50" s="267" t="s">
        <v>3391</v>
      </c>
      <c r="B50" s="377" t="s">
        <v>3392</v>
      </c>
      <c r="C50" s="378"/>
      <c r="D50" s="4"/>
      <c r="E50" s="4"/>
      <c r="F50" s="4"/>
      <c r="G50" s="4"/>
      <c r="H50" s="4"/>
      <c r="I50" s="4"/>
      <c r="J50" s="4"/>
      <c r="K50" s="4"/>
      <c r="L50" s="4"/>
      <c r="M50" s="4"/>
      <c r="N50" s="4"/>
      <c r="O50" s="4"/>
      <c r="P50" s="4"/>
      <c r="Q50" s="4"/>
    </row>
    <row r="51" spans="1:17" ht="31.5" customHeight="1" x14ac:dyDescent="0.25">
      <c r="A51" s="306" t="s">
        <v>3393</v>
      </c>
      <c r="B51" s="371" t="s">
        <v>3394</v>
      </c>
      <c r="C51" s="372"/>
      <c r="D51" s="4"/>
      <c r="E51" s="4"/>
      <c r="F51" s="4"/>
      <c r="G51" s="4"/>
      <c r="H51" s="4"/>
      <c r="I51" s="4"/>
      <c r="J51" s="4"/>
      <c r="K51" s="4"/>
      <c r="L51" s="4"/>
      <c r="M51" s="4"/>
      <c r="N51" s="4"/>
      <c r="O51" s="4"/>
      <c r="P51" s="4"/>
      <c r="Q51" s="4"/>
    </row>
    <row r="52" spans="1:17" ht="31.5" customHeight="1" x14ac:dyDescent="0.25">
      <c r="A52" s="306" t="s">
        <v>3395</v>
      </c>
      <c r="B52" s="371" t="s">
        <v>3396</v>
      </c>
      <c r="C52" s="372"/>
      <c r="D52" s="4"/>
      <c r="E52" s="4"/>
      <c r="F52" s="4"/>
      <c r="G52" s="4"/>
      <c r="H52" s="4"/>
      <c r="I52" s="4"/>
      <c r="J52" s="4"/>
      <c r="K52" s="4"/>
      <c r="L52" s="4"/>
      <c r="M52" s="4"/>
      <c r="N52" s="4"/>
      <c r="O52" s="4"/>
      <c r="P52" s="4"/>
      <c r="Q52" s="4"/>
    </row>
    <row r="53" spans="1:17" ht="31.5" customHeight="1" x14ac:dyDescent="0.25">
      <c r="A53" s="306" t="s">
        <v>3397</v>
      </c>
      <c r="B53" s="371" t="s">
        <v>3398</v>
      </c>
      <c r="C53" s="372"/>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2023-07-07T12:50:07Z</cp:lastPrinted>
  <dcterms:created xsi:type="dcterms:W3CDTF">2022-04-01T05:14:30Z</dcterms:created>
  <dcterms:modified xsi:type="dcterms:W3CDTF">2023-07-31T10:20:33Z</dcterms:modified>
</cp:coreProperties>
</file>